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 activeTab="5"/>
  </bookViews>
  <sheets>
    <sheet name="V(BOYS)" sheetId="1" r:id="rId1"/>
    <sheet name="VI BOYS" sheetId="2" r:id="rId2"/>
    <sheet name="VII(BOYS)" sheetId="3" r:id="rId3"/>
    <sheet name="VIII(BOYS)" sheetId="4" r:id="rId4"/>
    <sheet name="IX  (BOYS)" sheetId="8" r:id="rId5"/>
    <sheet name="IX (GIRLS)" sheetId="9" r:id="rId6"/>
  </sheets>
  <calcPr calcId="124519"/>
</workbook>
</file>

<file path=xl/calcChain.xml><?xml version="1.0" encoding="utf-8"?>
<calcChain xmlns="http://schemas.openxmlformats.org/spreadsheetml/2006/main">
  <c r="AL29" i="9"/>
  <c r="AL28"/>
  <c r="AL27"/>
  <c r="AL26"/>
  <c r="AL25"/>
  <c r="AL24"/>
  <c r="AL23"/>
  <c r="AL22"/>
  <c r="AL21"/>
  <c r="AL20"/>
  <c r="AL19"/>
  <c r="AL18"/>
  <c r="AL17"/>
  <c r="AL16"/>
  <c r="AL15"/>
  <c r="AL14"/>
  <c r="AL13"/>
  <c r="AL12"/>
  <c r="AL11"/>
  <c r="AL10"/>
  <c r="AL9"/>
  <c r="AL8"/>
  <c r="AL7"/>
  <c r="AL6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AF33" i="3"/>
  <c r="AG33"/>
  <c r="AH33"/>
  <c r="AI33"/>
  <c r="AJ33"/>
  <c r="AK33"/>
  <c r="AL33"/>
  <c r="AM33"/>
  <c r="AF34"/>
  <c r="AG34"/>
  <c r="AH34"/>
  <c r="AI34"/>
  <c r="AJ34"/>
  <c r="AK34"/>
  <c r="AL34"/>
  <c r="AM34"/>
  <c r="AE33"/>
  <c r="AE34" s="1"/>
  <c r="AN14"/>
  <c r="AO14" s="1"/>
  <c r="AN27"/>
  <c r="AO27" s="1"/>
  <c r="AN13"/>
  <c r="AO13" s="1"/>
  <c r="AN12"/>
  <c r="AO12" s="1"/>
  <c r="AN7"/>
  <c r="AO7" s="1"/>
  <c r="AN6"/>
  <c r="AO6" s="1"/>
  <c r="AN20"/>
  <c r="AO20" s="1"/>
  <c r="AN26"/>
  <c r="AO26" s="1"/>
  <c r="AN18"/>
  <c r="AO18" s="1"/>
  <c r="AN9"/>
  <c r="AO9" s="1"/>
  <c r="AN10"/>
  <c r="AO10" s="1"/>
  <c r="AN30"/>
  <c r="AO30" s="1"/>
  <c r="AN31"/>
  <c r="AO31" s="1"/>
  <c r="AN11"/>
  <c r="AO11" s="1"/>
  <c r="AN23"/>
  <c r="AO23" s="1"/>
  <c r="AN15"/>
  <c r="AO15" s="1"/>
  <c r="AN24"/>
  <c r="AO24" s="1"/>
  <c r="AN25"/>
  <c r="AO25" s="1"/>
  <c r="AN16"/>
  <c r="AO16" s="1"/>
  <c r="AN22"/>
  <c r="AO22" s="1"/>
  <c r="AN19"/>
  <c r="AO19" s="1"/>
  <c r="AN17"/>
  <c r="AO17" s="1"/>
  <c r="AN28"/>
  <c r="AO28" s="1"/>
  <c r="AN21"/>
  <c r="AO21" s="1"/>
  <c r="AN29"/>
  <c r="AO29" s="1"/>
  <c r="AN8"/>
  <c r="AO8" s="1"/>
  <c r="AF39" i="8"/>
  <c r="AG39"/>
  <c r="AH39"/>
  <c r="AI39"/>
  <c r="AJ39"/>
  <c r="AK39"/>
  <c r="AL39"/>
  <c r="AM39"/>
  <c r="AF40"/>
  <c r="AG40"/>
  <c r="AH40"/>
  <c r="AI40"/>
  <c r="AJ40"/>
  <c r="AK40"/>
  <c r="AL40"/>
  <c r="AM40"/>
  <c r="AE40"/>
  <c r="AE39"/>
  <c r="AL14"/>
  <c r="AM14" s="1"/>
  <c r="AL25"/>
  <c r="AM25" s="1"/>
  <c r="AL18"/>
  <c r="AM18" s="1"/>
  <c r="AL17"/>
  <c r="AM17" s="1"/>
  <c r="AL20"/>
  <c r="AM20" s="1"/>
  <c r="AL8"/>
  <c r="AM8" s="1"/>
  <c r="AL15"/>
  <c r="AM15"/>
  <c r="AL13"/>
  <c r="AM13"/>
  <c r="AL37"/>
  <c r="AM37"/>
  <c r="AL9"/>
  <c r="AM9" s="1"/>
  <c r="AL16"/>
  <c r="AM16" s="1"/>
  <c r="AL21"/>
  <c r="AM21" s="1"/>
  <c r="AL7"/>
  <c r="AM7" s="1"/>
  <c r="AL29"/>
  <c r="AM29" s="1"/>
  <c r="AL19"/>
  <c r="AM19" s="1"/>
  <c r="AL31"/>
  <c r="AM31" s="1"/>
  <c r="AL10"/>
  <c r="AM10" s="1"/>
  <c r="AL12"/>
  <c r="AM12" s="1"/>
  <c r="AL32"/>
  <c r="AM32" s="1"/>
  <c r="AL24"/>
  <c r="AM24" s="1"/>
  <c r="AL30"/>
  <c r="AM30" s="1"/>
  <c r="AL23"/>
  <c r="AM23" s="1"/>
  <c r="AL22"/>
  <c r="AM22" s="1"/>
  <c r="AL26"/>
  <c r="AM26" s="1"/>
  <c r="AL28"/>
  <c r="AM28" s="1"/>
  <c r="AL11"/>
  <c r="AM11" s="1"/>
  <c r="AL35"/>
  <c r="AM35" s="1"/>
  <c r="AL34"/>
  <c r="AM34" s="1"/>
  <c r="AL27"/>
  <c r="AM27" s="1"/>
  <c r="AL36"/>
  <c r="AM36" s="1"/>
  <c r="AL33"/>
  <c r="AM33" s="1"/>
  <c r="AM6"/>
  <c r="AL6"/>
  <c r="AF28" i="2"/>
  <c r="AG28"/>
  <c r="AH28"/>
  <c r="AI28"/>
  <c r="AJ28"/>
  <c r="AK28"/>
  <c r="AL28"/>
  <c r="AM28"/>
  <c r="AN28"/>
  <c r="AF29"/>
  <c r="AG29"/>
  <c r="AH29"/>
  <c r="AI29"/>
  <c r="AJ29"/>
  <c r="AK29"/>
  <c r="AL29"/>
  <c r="AM29"/>
  <c r="AN29"/>
  <c r="AE29"/>
  <c r="AE28"/>
  <c r="AM17"/>
  <c r="AN17" s="1"/>
  <c r="AM7"/>
  <c r="AN7" s="1"/>
  <c r="AM11"/>
  <c r="AN11" s="1"/>
  <c r="AM25"/>
  <c r="AN25" s="1"/>
  <c r="AM18"/>
  <c r="AN18" s="1"/>
  <c r="AM9"/>
  <c r="AN9" s="1"/>
  <c r="AM12"/>
  <c r="AN12" s="1"/>
  <c r="AM6"/>
  <c r="AN6" s="1"/>
  <c r="AM14"/>
  <c r="AN14" s="1"/>
  <c r="AM13"/>
  <c r="AN13" s="1"/>
  <c r="AM21"/>
  <c r="AN21" s="1"/>
  <c r="AM23"/>
  <c r="AN23" s="1"/>
  <c r="AM26"/>
  <c r="AN26" s="1"/>
  <c r="AM16"/>
  <c r="AN16" s="1"/>
  <c r="AM10"/>
  <c r="AN10" s="1"/>
  <c r="AM8"/>
  <c r="AN8" s="1"/>
  <c r="AM15"/>
  <c r="AN15" s="1"/>
  <c r="AM22"/>
  <c r="AN22" s="1"/>
  <c r="AM19"/>
  <c r="AN19" s="1"/>
  <c r="AM20"/>
  <c r="AN20" s="1"/>
  <c r="AM24"/>
  <c r="AN24" s="1"/>
  <c r="AF33" i="4"/>
  <c r="AG33"/>
  <c r="AH33"/>
  <c r="AI33"/>
  <c r="AJ33"/>
  <c r="AK33"/>
  <c r="AL33"/>
  <c r="AM33"/>
  <c r="AF34"/>
  <c r="AG34"/>
  <c r="AH34"/>
  <c r="AI34"/>
  <c r="AJ34"/>
  <c r="AK34"/>
  <c r="AL34"/>
  <c r="AM34"/>
  <c r="AE33"/>
  <c r="AE34" s="1"/>
  <c r="AN17"/>
  <c r="AO17" s="1"/>
  <c r="AN8"/>
  <c r="AO8" s="1"/>
  <c r="AN25"/>
  <c r="AO25" s="1"/>
  <c r="AN31"/>
  <c r="AO31" s="1"/>
  <c r="AN7"/>
  <c r="AO7" s="1"/>
  <c r="AN9"/>
  <c r="AO9" s="1"/>
  <c r="AN6"/>
  <c r="AO6" s="1"/>
  <c r="AN16"/>
  <c r="AO16" s="1"/>
  <c r="AN11"/>
  <c r="AO11" s="1"/>
  <c r="AN30"/>
  <c r="AO30" s="1"/>
  <c r="AN23"/>
  <c r="AO23" s="1"/>
  <c r="AN15"/>
  <c r="AO15" s="1"/>
  <c r="AN26"/>
  <c r="AO26" s="1"/>
  <c r="AN14"/>
  <c r="AO14" s="1"/>
  <c r="AN18"/>
  <c r="AO18" s="1"/>
  <c r="AN10"/>
  <c r="AO10" s="1"/>
  <c r="AN20"/>
  <c r="AO20" s="1"/>
  <c r="AN28"/>
  <c r="AO28" s="1"/>
  <c r="AN27"/>
  <c r="AO27" s="1"/>
  <c r="AN13"/>
  <c r="AO13" s="1"/>
  <c r="AN24"/>
  <c r="AO24" s="1"/>
  <c r="AN21"/>
  <c r="AO21" s="1"/>
  <c r="AN22"/>
  <c r="AO22" s="1"/>
  <c r="AN19"/>
  <c r="AO19" s="1"/>
  <c r="AN29"/>
  <c r="AO29" s="1"/>
  <c r="AN12"/>
  <c r="AO12" s="1"/>
  <c r="AE25" i="1"/>
  <c r="AE26" s="1"/>
  <c r="AF25"/>
  <c r="AF26" s="1"/>
  <c r="AG25"/>
  <c r="AG26" s="1"/>
  <c r="AH25"/>
  <c r="AI25"/>
  <c r="AI26" s="1"/>
  <c r="AJ25"/>
  <c r="AJ26" s="1"/>
  <c r="AH26"/>
  <c r="AK20"/>
  <c r="AL20" s="1"/>
  <c r="AK10"/>
  <c r="AL10" s="1"/>
  <c r="AK12"/>
  <c r="AL12" s="1"/>
  <c r="AK7"/>
  <c r="AL7" s="1"/>
  <c r="AK23"/>
  <c r="AL23" s="1"/>
  <c r="AK8"/>
  <c r="AL8" s="1"/>
  <c r="AK14"/>
  <c r="AL14" s="1"/>
  <c r="AK16"/>
  <c r="AL16" s="1"/>
  <c r="AK15"/>
  <c r="AL15" s="1"/>
  <c r="AK11"/>
  <c r="AL11" s="1"/>
  <c r="AK18"/>
  <c r="AL18" s="1"/>
  <c r="AK17"/>
  <c r="AL17" s="1"/>
  <c r="AK13"/>
  <c r="AL13" s="1"/>
  <c r="AK9"/>
  <c r="AL9" s="1"/>
  <c r="AK6"/>
  <c r="AL6" s="1"/>
  <c r="AK21"/>
  <c r="AL21" s="1"/>
  <c r="AK22"/>
  <c r="AL22" s="1"/>
  <c r="AK19"/>
  <c r="AL19" s="1"/>
  <c r="AO33" i="3" l="1"/>
  <c r="AO34" s="1"/>
  <c r="AN33"/>
  <c r="AN34" s="1"/>
  <c r="AO33" i="4"/>
  <c r="AO34" s="1"/>
  <c r="AN33"/>
  <c r="AN34" s="1"/>
  <c r="AL25" i="1"/>
  <c r="AL26" s="1"/>
  <c r="AK25"/>
  <c r="AK26" s="1"/>
</calcChain>
</file>

<file path=xl/sharedStrings.xml><?xml version="1.0" encoding="utf-8"?>
<sst xmlns="http://schemas.openxmlformats.org/spreadsheetml/2006/main" count="2369" uniqueCount="711">
  <si>
    <t>STUDENT NAME</t>
  </si>
  <si>
    <t>PROFILE IMAGE</t>
  </si>
  <si>
    <t>F.C / N.C</t>
  </si>
  <si>
    <t>SEX</t>
  </si>
  <si>
    <t>EMAIL</t>
  </si>
  <si>
    <t>Phone</t>
  </si>
  <si>
    <t>DOB</t>
  </si>
  <si>
    <t>Nationality</t>
  </si>
  <si>
    <t>CAST</t>
  </si>
  <si>
    <t>RELEGION</t>
  </si>
  <si>
    <t>Father Name</t>
  </si>
  <si>
    <t>Father Job</t>
  </si>
  <si>
    <t>Father Qualification</t>
  </si>
  <si>
    <t>Father Income</t>
  </si>
  <si>
    <t>Mother Name</t>
  </si>
  <si>
    <t>Mother Job</t>
  </si>
  <si>
    <t>Mother Qualification</t>
  </si>
  <si>
    <t>Mother Income</t>
  </si>
  <si>
    <t>Village</t>
  </si>
  <si>
    <t>Post Office</t>
  </si>
  <si>
    <t>Police Station</t>
  </si>
  <si>
    <t>Zip Code</t>
  </si>
  <si>
    <t>District</t>
  </si>
  <si>
    <t>State</t>
  </si>
  <si>
    <t>Class</t>
  </si>
  <si>
    <t>Branch</t>
  </si>
  <si>
    <t>Fees Category</t>
  </si>
  <si>
    <t>Admission Type</t>
  </si>
  <si>
    <t>RAIHAN GAZI</t>
  </si>
  <si>
    <t>MALE</t>
  </si>
  <si>
    <t>INDIAN</t>
  </si>
  <si>
    <t>MUSLIM</t>
  </si>
  <si>
    <t>ABDUL LATIF GAZI</t>
  </si>
  <si>
    <t>Uper-Primary (V - VIII)</t>
  </si>
  <si>
    <t>JAHANARA BIBI</t>
  </si>
  <si>
    <t>House Wife</t>
  </si>
  <si>
    <t>BHOWANJ PUR</t>
  </si>
  <si>
    <t>CHIMTA KACHARI</t>
  </si>
  <si>
    <t>HASNABAD</t>
  </si>
  <si>
    <t>NORTH 24 PGS</t>
  </si>
  <si>
    <t>WEST BENGAL</t>
  </si>
  <si>
    <t>V</t>
  </si>
  <si>
    <t>Midnapore</t>
  </si>
  <si>
    <t>New-3590 / 3490</t>
  </si>
  <si>
    <t>New Admission</t>
  </si>
  <si>
    <t>SK ABDUR RAIHAN ALI</t>
  </si>
  <si>
    <t>SK IMRAN ALI</t>
  </si>
  <si>
    <t>REHANA BIBI</t>
  </si>
  <si>
    <t>NARAYANPAKURIA</t>
  </si>
  <si>
    <t>NAMALBARH</t>
  </si>
  <si>
    <t>KOLAGHAT</t>
  </si>
  <si>
    <t>EAST MEDNIPUR</t>
  </si>
  <si>
    <t>New-1590 / 1490</t>
  </si>
  <si>
    <t>SK ASGAR ALI</t>
  </si>
  <si>
    <t>SK AKBAR ALI</t>
  </si>
  <si>
    <t>CHAIN BEGUM</t>
  </si>
  <si>
    <t>GHURACHAK</t>
  </si>
  <si>
    <t>KISMAT ANGUA</t>
  </si>
  <si>
    <t>KOTWALI</t>
  </si>
  <si>
    <t>WEST MEDNIPUR</t>
  </si>
  <si>
    <t>New-4090 / 3990</t>
  </si>
  <si>
    <t>SK HAFIJUR RAHAMAN</t>
  </si>
  <si>
    <t>SK HAMIDUR RAHAMAN</t>
  </si>
  <si>
    <t>Graduate</t>
  </si>
  <si>
    <t>FIROJA BIBI</t>
  </si>
  <si>
    <t>BARURBHERI</t>
  </si>
  <si>
    <t>GOPINATHPUR</t>
  </si>
  <si>
    <t>BHAGWANPUR</t>
  </si>
  <si>
    <t>New-4590 / 4490</t>
  </si>
  <si>
    <t>SK JUNAYED HOSSEN</t>
  </si>
  <si>
    <t>SK TAHER ALI</t>
  </si>
  <si>
    <t>Higher Secondary</t>
  </si>
  <si>
    <t>JAHERA BIBI</t>
  </si>
  <si>
    <t>HARI PUKUR</t>
  </si>
  <si>
    <t>AMRITPUR</t>
  </si>
  <si>
    <t>KESHPUR</t>
  </si>
  <si>
    <t>SK SARUF HOSSAIN</t>
  </si>
  <si>
    <t>SK ASRAFUL HOSSAIN</t>
  </si>
  <si>
    <t>Secondary (MP/X)</t>
  </si>
  <si>
    <t>SAMSUN NEHAR</t>
  </si>
  <si>
    <t>TALNANNA</t>
  </si>
  <si>
    <t>AMRAKUCHI</t>
  </si>
  <si>
    <t>SK SALMAN ALI</t>
  </si>
  <si>
    <t>SK AHMADULLAH</t>
  </si>
  <si>
    <t>MURSIDA BIBI</t>
  </si>
  <si>
    <t>UDAYPUR</t>
  </si>
  <si>
    <t>BIJOYRAMCHAK</t>
  </si>
  <si>
    <t>PANSKURA</t>
  </si>
  <si>
    <t>MD SAHIL CHOWDHURY</t>
  </si>
  <si>
    <t>0000-00-00</t>
  </si>
  <si>
    <t>MOJAMMAL HOSSAIN CHOWHURY</t>
  </si>
  <si>
    <t>A</t>
  </si>
  <si>
    <t>KAMARHATI</t>
  </si>
  <si>
    <t>MADHABHIHI</t>
  </si>
  <si>
    <t>BURDWAN</t>
  </si>
  <si>
    <t>New-2090 /1990</t>
  </si>
  <si>
    <t>SAMIM MOLLA</t>
  </si>
  <si>
    <t>KADER MOLLA</t>
  </si>
  <si>
    <t>SALMA MOLLA</t>
  </si>
  <si>
    <t>BALIGUMA</t>
  </si>
  <si>
    <t>JIABANDI</t>
  </si>
  <si>
    <t>JOYPUR</t>
  </si>
  <si>
    <t>BANKURA</t>
  </si>
  <si>
    <t>New-1090 /990</t>
  </si>
  <si>
    <t>SARAB CHOUDHURY</t>
  </si>
  <si>
    <t>ROSTUM CHOUDHURY</t>
  </si>
  <si>
    <t>BILHUSNA CHOWDHURY</t>
  </si>
  <si>
    <t>METYADAHAR</t>
  </si>
  <si>
    <t>GUIADAHA</t>
  </si>
  <si>
    <t>GARHBETA</t>
  </si>
  <si>
    <t>New-3090 / 2990</t>
  </si>
  <si>
    <t>ABEER HOSSEN MOLLICK</t>
  </si>
  <si>
    <t>SIRAJ HOSSEN MOLLICK</t>
  </si>
  <si>
    <t>Post Graduate</t>
  </si>
  <si>
    <t>ASMAUL KHATUN</t>
  </si>
  <si>
    <t>UCHAHAR</t>
  </si>
  <si>
    <t>KALAGRAM</t>
  </si>
  <si>
    <t>New-2590 / 2490</t>
  </si>
  <si>
    <t>SK ASJAD ALI</t>
  </si>
  <si>
    <t>SK JAMSED ALI</t>
  </si>
  <si>
    <t>ISBA BEGUM</t>
  </si>
  <si>
    <t>ALIUL MIRZA</t>
  </si>
  <si>
    <t>SIRAJUL MIRZA</t>
  </si>
  <si>
    <t>SOPURA BIBI</t>
  </si>
  <si>
    <t>SK MURSALIM HOSSEN</t>
  </si>
  <si>
    <t>SK ATABUL RAHAMAN</t>
  </si>
  <si>
    <t>MST MURSHIDA BIBI</t>
  </si>
  <si>
    <t>BELARA</t>
  </si>
  <si>
    <t>MOHISDA</t>
  </si>
  <si>
    <t>SK DALIM AHAMMAD</t>
  </si>
  <si>
    <t>SK NASIRUL HAQUE</t>
  </si>
  <si>
    <t>MOST DALIA BEGAM</t>
  </si>
  <si>
    <t>NALGARIA</t>
  </si>
  <si>
    <t>CHAKLACHIPUR</t>
  </si>
  <si>
    <t>GHATAL</t>
  </si>
  <si>
    <t>MIRZA NAZEEB HOSSAN</t>
  </si>
  <si>
    <t>MIRZA MAHAMMAD ATIK</t>
  </si>
  <si>
    <t>HURMATANNESA BEGAM</t>
  </si>
  <si>
    <t>ICHAIPUR</t>
  </si>
  <si>
    <t>RAKIB KHAN</t>
  </si>
  <si>
    <t>MINHAZ UDDIN KHAN</t>
  </si>
  <si>
    <t>SELINA KHAN</t>
  </si>
  <si>
    <t>ANDHAR NAYAN</t>
  </si>
  <si>
    <t>SK SAMIUR RAHAMAN</t>
  </si>
  <si>
    <t>SK MASIURE RAHAMAN</t>
  </si>
  <si>
    <t>SEHARI BEGUM</t>
  </si>
  <si>
    <t>BENUDIA</t>
  </si>
  <si>
    <t>VI</t>
  </si>
  <si>
    <t>Re- 6090 / 5990</t>
  </si>
  <si>
    <t>Re-Admission</t>
  </si>
  <si>
    <t>SK HUMAYUN ISLAM</t>
  </si>
  <si>
    <t>SK HASMAT ISLAM</t>
  </si>
  <si>
    <t>SABINA YASMAIN</t>
  </si>
  <si>
    <t>SAMSABAD</t>
  </si>
  <si>
    <t>NANDIGRAM</t>
  </si>
  <si>
    <t>Re-1840 / 1740</t>
  </si>
  <si>
    <t>SK MUNSHAD ALI</t>
  </si>
  <si>
    <t>SK MURTAJ</t>
  </si>
  <si>
    <t>Nill</t>
  </si>
  <si>
    <t>MURULIA</t>
  </si>
  <si>
    <t>SANTURI</t>
  </si>
  <si>
    <t>PURULIA</t>
  </si>
  <si>
    <t>Re-1090 / 990</t>
  </si>
  <si>
    <t>ASRAFUL ALAM SHAH</t>
  </si>
  <si>
    <t>GOLAM MOSTAFASHAH</t>
  </si>
  <si>
    <t>M</t>
  </si>
  <si>
    <t>GOPALPUR</t>
  </si>
  <si>
    <t>MAHISADAL</t>
  </si>
  <si>
    <t>Re-290</t>
  </si>
  <si>
    <t>IRFAN NOYEL BIZLAN</t>
  </si>
  <si>
    <t>MINHAJ SIRAJUL AJAM</t>
  </si>
  <si>
    <t>DEULBARH</t>
  </si>
  <si>
    <t>SAGARBARH</t>
  </si>
  <si>
    <t>Re-2340 / 2240</t>
  </si>
  <si>
    <t>Primary (I - IV)</t>
  </si>
  <si>
    <t>Re-590</t>
  </si>
  <si>
    <t>MD MOHIT KHAN</t>
  </si>
  <si>
    <t>MD HANIF KHAN</t>
  </si>
  <si>
    <t>MURSHIDA KHAN</t>
  </si>
  <si>
    <t>NIMDANGA</t>
  </si>
  <si>
    <t>PEARDOBA</t>
  </si>
  <si>
    <t>TALDANGRA</t>
  </si>
  <si>
    <t>Re-4340 / 4240</t>
  </si>
  <si>
    <t>SK FARDIN PARVEJ</t>
  </si>
  <si>
    <t>SK ARIFUL ISLAM</t>
  </si>
  <si>
    <t>FIROJA BEGUM</t>
  </si>
  <si>
    <t>SANTOSHPUR</t>
  </si>
  <si>
    <t>KULITAPARA</t>
  </si>
  <si>
    <t>BAGNAN</t>
  </si>
  <si>
    <t>HOWRAH</t>
  </si>
  <si>
    <t>SK SUROJIT</t>
  </si>
  <si>
    <t>SK CHANU</t>
  </si>
  <si>
    <t>SALINA BEGUM</t>
  </si>
  <si>
    <t>KARISUNDA</t>
  </si>
  <si>
    <t>INDAS</t>
  </si>
  <si>
    <t>SK REHAN KARIM</t>
  </si>
  <si>
    <t>SK REJAUL KARIM</t>
  </si>
  <si>
    <t>JAYATSNYARA BEGAM</t>
  </si>
  <si>
    <t>MULGRAM</t>
  </si>
  <si>
    <t>RANI SIMULIA</t>
  </si>
  <si>
    <t>Re-2840 / 2740</t>
  </si>
  <si>
    <t>KAJI ARMAN ALI</t>
  </si>
  <si>
    <t>KAJI MUKTAR ALI</t>
  </si>
  <si>
    <t>BILKISH BEGAM</t>
  </si>
  <si>
    <t>MONGALSANDA</t>
  </si>
  <si>
    <t>SK MIFTAHUR RAHAMAN</t>
  </si>
  <si>
    <t>ISLAM</t>
  </si>
  <si>
    <t>SK IBRAHIM</t>
  </si>
  <si>
    <t>SAKILA BEGUM</t>
  </si>
  <si>
    <t>BARAGOHAL</t>
  </si>
  <si>
    <t>BIRSHIBPUR</t>
  </si>
  <si>
    <t>ULUBERIA</t>
  </si>
  <si>
    <t>Re-3340 / 3240</t>
  </si>
  <si>
    <t>SK ENAYATULLA</t>
  </si>
  <si>
    <t>SK MOHASIN</t>
  </si>
  <si>
    <t>MST. RESHMA BEGAM</t>
  </si>
  <si>
    <t>SK GAFFAR HOSSAIN</t>
  </si>
  <si>
    <t>SK MASTAKIM ALI</t>
  </si>
  <si>
    <t>ALORA</t>
  </si>
  <si>
    <t>SALUIPAHARI</t>
  </si>
  <si>
    <t>HIRBAND</t>
  </si>
  <si>
    <t>MD NOWMAN YUSUF</t>
  </si>
  <si>
    <t>MOHD YUSUF</t>
  </si>
  <si>
    <t>SABANA SULTANA</t>
  </si>
  <si>
    <t>PADUMPUR</t>
  </si>
  <si>
    <t>SIMULIA</t>
  </si>
  <si>
    <t>TAMLUK</t>
  </si>
  <si>
    <t>SK ABU NAYEM</t>
  </si>
  <si>
    <t>SK GOLAM MUSTAFA</t>
  </si>
  <si>
    <t>AKIDAN KHATUN</t>
  </si>
  <si>
    <t>RAMCHANDRAPUR</t>
  </si>
  <si>
    <t>SK JAMIL AKTAR</t>
  </si>
  <si>
    <t>SK SAKIR ALI</t>
  </si>
  <si>
    <t>BENAGIR</t>
  </si>
  <si>
    <t>CHANDBARD</t>
  </si>
  <si>
    <t>J AN CHOWKE</t>
  </si>
  <si>
    <t>ASFAKULLA MALLICK</t>
  </si>
  <si>
    <t>ISMATULLA MALLICK</t>
  </si>
  <si>
    <t>DHULIADIHI</t>
  </si>
  <si>
    <t>KALPATHAR</t>
  </si>
  <si>
    <t>SK ABDULLAH</t>
  </si>
  <si>
    <t>SK SAIYAD ALI</t>
  </si>
  <si>
    <t>MST RIYAD ALI</t>
  </si>
  <si>
    <t>NANNA</t>
  </si>
  <si>
    <t>AMRIT PUR</t>
  </si>
  <si>
    <t>ASLAM KHAN</t>
  </si>
  <si>
    <t>SARFUDDIN KHAN</t>
  </si>
  <si>
    <t>JARINA BIBI</t>
  </si>
  <si>
    <t>MONGLAPOTA</t>
  </si>
  <si>
    <t>KHARKUSMA</t>
  </si>
  <si>
    <t>SK RAHUL ALI</t>
  </si>
  <si>
    <t>SK FAIJUL ISLAM</t>
  </si>
  <si>
    <t>TAJEMA BIBI</t>
  </si>
  <si>
    <t>TABAGERIA</t>
  </si>
  <si>
    <t>GHOSHPUR</t>
  </si>
  <si>
    <t>MANOYAR SHAN</t>
  </si>
  <si>
    <t>RAJIA BIBI</t>
  </si>
  <si>
    <t>DANGARPARA</t>
  </si>
  <si>
    <t>SANDHIPUR</t>
  </si>
  <si>
    <t>GARHETA</t>
  </si>
  <si>
    <t>MD SHAKIL BANDAR</t>
  </si>
  <si>
    <t>ABDUL PHARAK BANDAR</t>
  </si>
  <si>
    <t>TASMINA BIBI</t>
  </si>
  <si>
    <t>NAMAL BARH</t>
  </si>
  <si>
    <t>VII</t>
  </si>
  <si>
    <t>JAHIR KHAN</t>
  </si>
  <si>
    <t>AJIJUL KHAN</t>
  </si>
  <si>
    <t>NEKJAN BIBI</t>
  </si>
  <si>
    <t>CHARKA</t>
  </si>
  <si>
    <t>SAYED MOHIN ALI</t>
  </si>
  <si>
    <t>SAYED ROFIK ALI</t>
  </si>
  <si>
    <t>MEHERUNNESHA BEGUM</t>
  </si>
  <si>
    <t>CHITRA</t>
  </si>
  <si>
    <t>RAMTARAKHAT</t>
  </si>
  <si>
    <t>SK RAKIBUL HASAN</t>
  </si>
  <si>
    <t>LATE SK AMINUL ISLAM</t>
  </si>
  <si>
    <t>SAKINARA BEGUM</t>
  </si>
  <si>
    <t>NASIM AKTAR</t>
  </si>
  <si>
    <t>SK MONIRUDDIN</t>
  </si>
  <si>
    <t>RESMA BIBI</t>
  </si>
  <si>
    <t>DANDESWAR</t>
  </si>
  <si>
    <t>GOLGRAM</t>
  </si>
  <si>
    <t>DEBRA</t>
  </si>
  <si>
    <t>BONIYAN JAMADAR</t>
  </si>
  <si>
    <t>JULFIKAR JAMADER</t>
  </si>
  <si>
    <t>ROUFAN JAMADER</t>
  </si>
  <si>
    <t>HEROBHAGA</t>
  </si>
  <si>
    <t>CANNING</t>
  </si>
  <si>
    <t>SOUTH 24 PGS</t>
  </si>
  <si>
    <t>SK MAHAMMAD TOFIK</t>
  </si>
  <si>
    <t>SK MAHAMMAD SAFIC</t>
  </si>
  <si>
    <t>CHAND SULTANA BEGUM</t>
  </si>
  <si>
    <t>TELUA</t>
  </si>
  <si>
    <t>BHALIA</t>
  </si>
  <si>
    <t>ARAMBAGH</t>
  </si>
  <si>
    <t>HOOGHLY</t>
  </si>
  <si>
    <t>SYAD RAOSON ALI KHANDAKAR</t>
  </si>
  <si>
    <t>SAMSUL ALAM KHANDAKAR</t>
  </si>
  <si>
    <t>REHENUMA KHANDAKAR</t>
  </si>
  <si>
    <t>BHALAYA</t>
  </si>
  <si>
    <t>MASIUR RAHAMAN MALLIK</t>
  </si>
  <si>
    <t>MUBARAK MALLIK</t>
  </si>
  <si>
    <t>HUSNARA BIBI</t>
  </si>
  <si>
    <t>KHIRAI</t>
  </si>
  <si>
    <t>PINGLA</t>
  </si>
  <si>
    <t>MIR AKRAM ALI</t>
  </si>
  <si>
    <t>MIR BASIR ALI</t>
  </si>
  <si>
    <t>AFSERA KHATUN</t>
  </si>
  <si>
    <t>SOSABONI</t>
  </si>
  <si>
    <t>SK FARUK ABDULLA</t>
  </si>
  <si>
    <t>SK SAIFUL RAHAMAN</t>
  </si>
  <si>
    <t>NURUNNESHA BEGAM</t>
  </si>
  <si>
    <t>KHAGRAGERIA</t>
  </si>
  <si>
    <t>GOLAR</t>
  </si>
  <si>
    <t>MD FAISAL</t>
  </si>
  <si>
    <t>AKAB UDDIN BISWAS</t>
  </si>
  <si>
    <t>AL ANJUMAN BANU</t>
  </si>
  <si>
    <t>BHAKURI (SOUTH)</t>
  </si>
  <si>
    <t>BALARAM PORE</t>
  </si>
  <si>
    <t>BERHAM PORE</t>
  </si>
  <si>
    <t>MURSHIDABAD</t>
  </si>
  <si>
    <t>MIR ASIK JABED</t>
  </si>
  <si>
    <t>MIR AJAHAR ALI</t>
  </si>
  <si>
    <t>RAHIMA BEGUM</t>
  </si>
  <si>
    <t>SASABONI</t>
  </si>
  <si>
    <t>MOHOBONI</t>
  </si>
  <si>
    <t>SK ABDULLAHA</t>
  </si>
  <si>
    <t>SK RAMJAN ALI</t>
  </si>
  <si>
    <t>AYESHA BIBI</t>
  </si>
  <si>
    <t>SK SARFARAJ</t>
  </si>
  <si>
    <t>LATE SORAB</t>
  </si>
  <si>
    <t>Illiterate</t>
  </si>
  <si>
    <t>SIMI BIBI</t>
  </si>
  <si>
    <t>RUHUL AMIN SARKAR</t>
  </si>
  <si>
    <t>HASMAT SARKAR</t>
  </si>
  <si>
    <t>SAYABA BIBI</t>
  </si>
  <si>
    <t>KRISHNAPUR</t>
  </si>
  <si>
    <t>CHANDRAKONA</t>
  </si>
  <si>
    <t>SK IMRAN</t>
  </si>
  <si>
    <t>SK TAHAR</t>
  </si>
  <si>
    <t>PATPUR (MUSLIMPARA)</t>
  </si>
  <si>
    <t>New-590</t>
  </si>
  <si>
    <t>IZAZ AHAMED MALLICK</t>
  </si>
  <si>
    <t>IMAMUL MALLICK</t>
  </si>
  <si>
    <t>SAINA BEGUM</t>
  </si>
  <si>
    <t>CHICHINGA</t>
  </si>
  <si>
    <t>ROL</t>
  </si>
  <si>
    <t>SHAINE MALLICK</t>
  </si>
  <si>
    <t>SHABBHAR MALLICK</t>
  </si>
  <si>
    <t>SHABINA KHATUN</t>
  </si>
  <si>
    <t>DHAMSAI</t>
  </si>
  <si>
    <t>JHALKA</t>
  </si>
  <si>
    <t>MIR NABIUL JAMAL</t>
  </si>
  <si>
    <t>MIR HASINUR JAMAL</t>
  </si>
  <si>
    <t>MD. AYASHA BIBI</t>
  </si>
  <si>
    <t>SK MAHAMMAD RIASTULLA</t>
  </si>
  <si>
    <t>SK AJIJUL RAHAMAN</t>
  </si>
  <si>
    <t>REKSONA BEGAM</t>
  </si>
  <si>
    <t>CHENCHURA</t>
  </si>
  <si>
    <t>AMURIA</t>
  </si>
  <si>
    <t>HASANUR KHAN</t>
  </si>
  <si>
    <t>AKRAM KHAN</t>
  </si>
  <si>
    <t>HABIBA BEGAM</t>
  </si>
  <si>
    <t>SK ASIF UDDIN</t>
  </si>
  <si>
    <t>SK MD RAFIK</t>
  </si>
  <si>
    <t>LAKSHMI BIBI</t>
  </si>
  <si>
    <t>HAZIPUR</t>
  </si>
  <si>
    <t>DEBKHANDA</t>
  </si>
  <si>
    <t>GOGHAT</t>
  </si>
  <si>
    <t>SK JAHANGIR BADSHA</t>
  </si>
  <si>
    <t>SK JANU MAHAMMAD</t>
  </si>
  <si>
    <t>JAHANARA BEGUM</t>
  </si>
  <si>
    <t>ICDS Worker</t>
  </si>
  <si>
    <t>MUGBASAN</t>
  </si>
  <si>
    <t>SK MD FAIZAN</t>
  </si>
  <si>
    <t>MD YAKUB</t>
  </si>
  <si>
    <t>SOYEL QUAZI</t>
  </si>
  <si>
    <t>ANWAR KAJI</t>
  </si>
  <si>
    <t>BABY SULTANA</t>
  </si>
  <si>
    <t>BIRSINGHAPUR</t>
  </si>
  <si>
    <t>HARISHPUR</t>
  </si>
  <si>
    <t>VIII</t>
  </si>
  <si>
    <t>ARIF AREFIN MALLICK</t>
  </si>
  <si>
    <t>SHYAMSUR AREFIN MALLICK</t>
  </si>
  <si>
    <t>RASIDA BIBI</t>
  </si>
  <si>
    <t>SK SAHABAZ</t>
  </si>
  <si>
    <t>SK NIJAMUDDIN</t>
  </si>
  <si>
    <t>SABNAB BIBI</t>
  </si>
  <si>
    <t>KURALBARH</t>
  </si>
  <si>
    <t>SK ASIF IQBAL</t>
  </si>
  <si>
    <t>SK IMAN ALI</t>
  </si>
  <si>
    <t>EYASIMA BEGAM</t>
  </si>
  <si>
    <t>PITAMBORCHAK</t>
  </si>
  <si>
    <t>SARISHAKHOLA</t>
  </si>
  <si>
    <t>SK ALAMIN ALI</t>
  </si>
  <si>
    <t>SK MUSTAK ALI</t>
  </si>
  <si>
    <t>JAMRUN BIBI</t>
  </si>
  <si>
    <t>KATUSOLE</t>
  </si>
  <si>
    <t>CHINGURKASA</t>
  </si>
  <si>
    <t>JHARGRAM</t>
  </si>
  <si>
    <t>SK HUSAMODDIN ALI AJAM</t>
  </si>
  <si>
    <t>SK HEDITUL ISLAM</t>
  </si>
  <si>
    <t>ARFATUN BIBI</t>
  </si>
  <si>
    <t>NARAYAN PAKURIA</t>
  </si>
  <si>
    <t>MUYALLEM HOSSAIN NAYEK</t>
  </si>
  <si>
    <t>Muslim</t>
  </si>
  <si>
    <t>MUSTAFA NAYEK</t>
  </si>
  <si>
    <t>SHAHERA BANU BIBI</t>
  </si>
  <si>
    <t>NUR ISLAM CHOWDHURY</t>
  </si>
  <si>
    <t>JIAUL CHOWDHURY</t>
  </si>
  <si>
    <t>KHAIRUN CHOWDHURY</t>
  </si>
  <si>
    <t>BOGDAHARA</t>
  </si>
  <si>
    <t>BISHNUPUR</t>
  </si>
  <si>
    <t>SK SAHANEWAJ ALI</t>
  </si>
  <si>
    <t>SK JULFIKAR ALI</t>
  </si>
  <si>
    <t>SAHANAJ BEGUM</t>
  </si>
  <si>
    <t>SK SAHARUL ALAM</t>
  </si>
  <si>
    <t>SK TAJ MAHAMMAD</t>
  </si>
  <si>
    <t>MST SAHANARA KHATUN</t>
  </si>
  <si>
    <t>JAGANNATHPUR</t>
  </si>
  <si>
    <t>KUNGARER AYMA</t>
  </si>
  <si>
    <t>ANANDAPUR</t>
  </si>
  <si>
    <t>SK ABDUL SAMRAT</t>
  </si>
  <si>
    <t>SK ABDUL SOBAN</t>
  </si>
  <si>
    <t>MAMTAJ BIBI</t>
  </si>
  <si>
    <t>MUNIBGHAR</t>
  </si>
  <si>
    <t>JANARDANPUR</t>
  </si>
  <si>
    <t>KHARAGPUR</t>
  </si>
  <si>
    <t>Re-4840 / 4740</t>
  </si>
  <si>
    <t>MAHAMMAD SAMIM</t>
  </si>
  <si>
    <t>SK MAHAMMAD SALIM</t>
  </si>
  <si>
    <t>RAOSANARA BEGUM</t>
  </si>
  <si>
    <t>ISMILE CHAK</t>
  </si>
  <si>
    <t>KOTALPUR</t>
  </si>
  <si>
    <t>SK KARIM SA</t>
  </si>
  <si>
    <t>LATE SK SODRUL SA</t>
  </si>
  <si>
    <t>KAHINUR BEGUM</t>
  </si>
  <si>
    <t>Labour</t>
  </si>
  <si>
    <t>TOKAPUR</t>
  </si>
  <si>
    <t>UDAYNARAYANPUR</t>
  </si>
  <si>
    <t>SK AMIR SOYEL</t>
  </si>
  <si>
    <t>SK YAKUB ALI</t>
  </si>
  <si>
    <t>MANUARA BIBI</t>
  </si>
  <si>
    <t>RAJNAGAR</t>
  </si>
  <si>
    <t>KUMARPUR</t>
  </si>
  <si>
    <t>BHABANIPUR</t>
  </si>
  <si>
    <t>TUFAN MONDAL</t>
  </si>
  <si>
    <t>HASEM ALI MONDAL</t>
  </si>
  <si>
    <t>TANUJA KHATUN</t>
  </si>
  <si>
    <t>HATPUKUR</t>
  </si>
  <si>
    <t>RANI MADHABPUR</t>
  </si>
  <si>
    <t>SK YEADUL ISLAM</t>
  </si>
  <si>
    <t>SK IMDADUL ISLAM</t>
  </si>
  <si>
    <t>ARINA KHATUN</t>
  </si>
  <si>
    <t>KOMARARAYMA</t>
  </si>
  <si>
    <t>AKRAM MALLICK</t>
  </si>
  <si>
    <t>AINAL MALLICK</t>
  </si>
  <si>
    <t>AKRUMA BEGUM</t>
  </si>
  <si>
    <t>HARIPUKUR</t>
  </si>
  <si>
    <t>ALTAP HOSEN KHAN</t>
  </si>
  <si>
    <t>KANTAGARH</t>
  </si>
  <si>
    <t>TILARI</t>
  </si>
  <si>
    <t>SK NURU RAHAMAN</t>
  </si>
  <si>
    <t>SK MUJIBAR RAHAMAN</t>
  </si>
  <si>
    <t>NUR NAHAR BEGUM</t>
  </si>
  <si>
    <t>DAKHSIN BAGUAN</t>
  </si>
  <si>
    <t>CHANSERPUR</t>
  </si>
  <si>
    <t>SK ABDUL KADER</t>
  </si>
  <si>
    <t>LATE SK MAHAMMAD ISRAIL</t>
  </si>
  <si>
    <t>TAHERA BIBI</t>
  </si>
  <si>
    <t>SK ANISH AHAMED</t>
  </si>
  <si>
    <t>SK SALIM MAHAMMAD</t>
  </si>
  <si>
    <t>GULCHAMAN BIBI</t>
  </si>
  <si>
    <t>Asha Karmi</t>
  </si>
  <si>
    <t>MOGLANICHAK</t>
  </si>
  <si>
    <t>LUTUNIA</t>
  </si>
  <si>
    <t>SABANG</t>
  </si>
  <si>
    <t>SK ISMAIL ALI</t>
  </si>
  <si>
    <t>SK ALFAJ ALI</t>
  </si>
  <si>
    <t>SAMIRAN BIBI</t>
  </si>
  <si>
    <t>KALGERIA</t>
  </si>
  <si>
    <t>TORIA</t>
  </si>
  <si>
    <t>NAJRAT ALI</t>
  </si>
  <si>
    <t>AKTARA BEGUM</t>
  </si>
  <si>
    <t>BELDOBA</t>
  </si>
  <si>
    <t>MD SAHABAJ</t>
  </si>
  <si>
    <t>SK NAJRUL ISLAM</t>
  </si>
  <si>
    <t>SUMSAD BEGAM</t>
  </si>
  <si>
    <t>RASIKPUR</t>
  </si>
  <si>
    <t>HARIDASPUR</t>
  </si>
  <si>
    <t>SIRAJ MIDDYA</t>
  </si>
  <si>
    <t>AJIBUL MIDDYA</t>
  </si>
  <si>
    <t>SERINA BEGAM</t>
  </si>
  <si>
    <t>DEBAGRAM</t>
  </si>
  <si>
    <t>ANDHERTHOL</t>
  </si>
  <si>
    <t>SK MD AREFUL RAHAMAN</t>
  </si>
  <si>
    <t>SK AHAMMAD ALI</t>
  </si>
  <si>
    <t>AREFA BEGUM</t>
  </si>
  <si>
    <t>BASULICHAK</t>
  </si>
  <si>
    <t>BAIRA KANPUR</t>
  </si>
  <si>
    <t>IX</t>
  </si>
  <si>
    <t>SK HASANUR RAHAMAN</t>
  </si>
  <si>
    <t>SK HASIBUR RAHAMAN</t>
  </si>
  <si>
    <t>MINARA BEGUM</t>
  </si>
  <si>
    <t>SK NOSIBUDDIN AMIN</t>
  </si>
  <si>
    <t>SK RUHUL AMIN</t>
  </si>
  <si>
    <t>SARIFA BIBI</t>
  </si>
  <si>
    <t>RADHADAMODARPUR</t>
  </si>
  <si>
    <t>BALITHA</t>
  </si>
  <si>
    <t>KOTULPUR</t>
  </si>
  <si>
    <t>MAINUL HASAN</t>
  </si>
  <si>
    <t>MANARUL ISLAM</t>
  </si>
  <si>
    <t>ASADUN BIBI</t>
  </si>
  <si>
    <t>SADAL</t>
  </si>
  <si>
    <t>KHARGRAM</t>
  </si>
  <si>
    <t>ARJU AHAMED</t>
  </si>
  <si>
    <t>SAHABUDDIN AHAMED</t>
  </si>
  <si>
    <t>SABINA BIBI</t>
  </si>
  <si>
    <t>BIBIRITE</t>
  </si>
  <si>
    <t>CHALKBARALI</t>
  </si>
  <si>
    <t>BHANGAR</t>
  </si>
  <si>
    <t>SK IKBAL HOSSAIN</t>
  </si>
  <si>
    <t>SK MAHAFUZ ULLAH</t>
  </si>
  <si>
    <t>NAJMUNNAHAR</t>
  </si>
  <si>
    <t>7NO JALPAI</t>
  </si>
  <si>
    <t>GARCHAKRABERIA</t>
  </si>
  <si>
    <t>KUTUBUDDIN PAKHIRA</t>
  </si>
  <si>
    <t>SAYED PAKHIRA</t>
  </si>
  <si>
    <t>KOHINUR BIBI</t>
  </si>
  <si>
    <t>ARIF HOSSAIN LASKAR</t>
  </si>
  <si>
    <t>NURUL HOQUE LASKAR</t>
  </si>
  <si>
    <t>SABINA LASKAR</t>
  </si>
  <si>
    <t>KALIKAPOTA</t>
  </si>
  <si>
    <t>USTHI</t>
  </si>
  <si>
    <t>MUNEER AHMED MONDAL</t>
  </si>
  <si>
    <t>AFCHARUDDIN MONDAL</t>
  </si>
  <si>
    <t>MAMATAJ BIBI</t>
  </si>
  <si>
    <t>TILPI</t>
  </si>
  <si>
    <t>JAYNAGAR</t>
  </si>
  <si>
    <t>ABDUR ROSHID KHAN</t>
  </si>
  <si>
    <t>ABDUL RAKIB KHAN</t>
  </si>
  <si>
    <t>MST TUNSURA BIBI</t>
  </si>
  <si>
    <t>JAHERUL MALLICK</t>
  </si>
  <si>
    <t>JANAB MALLICK</t>
  </si>
  <si>
    <t>SARMILA BIBI</t>
  </si>
  <si>
    <t>JAMKUNDA</t>
  </si>
  <si>
    <t>SK SANAUL HAQUE</t>
  </si>
  <si>
    <t>LATE SAMSUL HAQUE</t>
  </si>
  <si>
    <t>FIRDOUSI KHATUN</t>
  </si>
  <si>
    <t>MAHAMMADPUR</t>
  </si>
  <si>
    <t>NILPUR</t>
  </si>
  <si>
    <t>SK FARDIL RAHAMAN</t>
  </si>
  <si>
    <t>SK REFAJUL RAHAMAN</t>
  </si>
  <si>
    <t>FATEMA KHATUN</t>
  </si>
  <si>
    <t>PANSILA</t>
  </si>
  <si>
    <t>DEOLY</t>
  </si>
  <si>
    <t>SHYAMPUR</t>
  </si>
  <si>
    <t>SK MUKSUDUL ISLAM</t>
  </si>
  <si>
    <t>SK ABDUL AKRAM</t>
  </si>
  <si>
    <t>SAHIDA BEGAM</t>
  </si>
  <si>
    <t>MD MIJANUR RAHAMAN KHAN</t>
  </si>
  <si>
    <t>ABDUL RAHAMAN KHAN</t>
  </si>
  <si>
    <t>MALEKA BIBI</t>
  </si>
  <si>
    <t>KASBAGOLA</t>
  </si>
  <si>
    <t>EGRA-1</t>
  </si>
  <si>
    <t>SK MIRAJ HOSSAIN</t>
  </si>
  <si>
    <t>SK MONIRUL ISLAM</t>
  </si>
  <si>
    <t>NAJIMA BIBI</t>
  </si>
  <si>
    <t>BANPURA</t>
  </si>
  <si>
    <t>AJODHANAGAR</t>
  </si>
  <si>
    <t>Re-3840 / 3740</t>
  </si>
  <si>
    <t>SK YOUSUF ALI</t>
  </si>
  <si>
    <t>MEHERUN BIBI</t>
  </si>
  <si>
    <t>SHALUKKHALI</t>
  </si>
  <si>
    <t>GOLAPCHAK</t>
  </si>
  <si>
    <t>SUTAHATA</t>
  </si>
  <si>
    <t>ABDUL SHUKUR GAYEN</t>
  </si>
  <si>
    <t>ABUL KALAM GAYEN</t>
  </si>
  <si>
    <t>AZIZA GAYEN</t>
  </si>
  <si>
    <t>CHALTABERIA</t>
  </si>
  <si>
    <t>JOYNAGAR</t>
  </si>
  <si>
    <t>SK NADIM ALI</t>
  </si>
  <si>
    <t>SK KASED ALI</t>
  </si>
  <si>
    <t>NASIM ARA BIBI</t>
  </si>
  <si>
    <t>ANANTAPUR</t>
  </si>
  <si>
    <t>ATIUR RAHAMAN</t>
  </si>
  <si>
    <t>MD SAFIUR RAHAMAN</t>
  </si>
  <si>
    <t>JINNATUNNESHA</t>
  </si>
  <si>
    <t>NAYABAZ</t>
  </si>
  <si>
    <t>G.I.P COLONY</t>
  </si>
  <si>
    <t>DOMJUR</t>
  </si>
  <si>
    <t>SABANA YASMIN MALLICK</t>
  </si>
  <si>
    <t>ASMA PARVIN</t>
  </si>
  <si>
    <t>MD ALAUL HOQUE</t>
  </si>
  <si>
    <t>ALIMUDDIN SK</t>
  </si>
  <si>
    <t>MANIK CHAK</t>
  </si>
  <si>
    <t>LALGOLA</t>
  </si>
  <si>
    <t>FIROJ ALI KHAN</t>
  </si>
  <si>
    <t>NAJAR ALI KHAN</t>
  </si>
  <si>
    <t>SIROMONI PUR</t>
  </si>
  <si>
    <t>SIHAR</t>
  </si>
  <si>
    <t>KOTAL PUR</t>
  </si>
  <si>
    <t>SK HAMIDUL ISLAM</t>
  </si>
  <si>
    <t>SK MOHINUDDIN</t>
  </si>
  <si>
    <t>SOLEMA BIBI</t>
  </si>
  <si>
    <t>ENJAMUL HAQUE</t>
  </si>
  <si>
    <t>SK AYNAL HAQUE</t>
  </si>
  <si>
    <t>RUPSANA BIBI</t>
  </si>
  <si>
    <t>PADAMPUR</t>
  </si>
  <si>
    <t>ARBAJ KHAN</t>
  </si>
  <si>
    <t>JAMSHED ALI KHAN S</t>
  </si>
  <si>
    <t>CHINA KHATUN</t>
  </si>
  <si>
    <t>MAHESHPUR</t>
  </si>
  <si>
    <t>MOJAMMEL MALLICK</t>
  </si>
  <si>
    <t>MOBARAK MALLICK</t>
  </si>
  <si>
    <t>HASINA BIBI</t>
  </si>
  <si>
    <t>ASHANUR JAMAN MALLICK</t>
  </si>
  <si>
    <t>SAMSUR JAMAN MALLICK</t>
  </si>
  <si>
    <t>ANJU MANOWARA BEGAM</t>
  </si>
  <si>
    <t>MOHANPUR</t>
  </si>
  <si>
    <t>UTTARBIL</t>
  </si>
  <si>
    <t>GARGBETA</t>
  </si>
  <si>
    <t>MAKSUD HASSAN MALLICK</t>
  </si>
  <si>
    <t>MAFIJUL MALLICK</t>
  </si>
  <si>
    <t>AMANA BIBI</t>
  </si>
  <si>
    <t>SHASAGERIA</t>
  </si>
  <si>
    <t>ASIFA PARVEEN</t>
  </si>
  <si>
    <t>RAHIM MONDAL</t>
  </si>
  <si>
    <t>MAHAMMAD MONDAL</t>
  </si>
  <si>
    <t>MANUWARA MONDAL</t>
  </si>
  <si>
    <t>GOLAM NABI KHAN</t>
  </si>
  <si>
    <t>RASIDA KHAN</t>
  </si>
  <si>
    <t>THAKUR CHAK</t>
  </si>
  <si>
    <t>PURBA RANAGHATA</t>
  </si>
  <si>
    <t>JAHANARA KHATUN</t>
  </si>
  <si>
    <t>AYESHA AFSANA</t>
  </si>
  <si>
    <t>TANIA ISLAM</t>
  </si>
  <si>
    <t>TANIYA KHATUN</t>
  </si>
  <si>
    <t>TANJILA KHATUN</t>
  </si>
  <si>
    <t>NAFISA NASKAR</t>
  </si>
  <si>
    <t>UMME KHADIJA</t>
  </si>
  <si>
    <t>ROJINA KHAN</t>
  </si>
  <si>
    <t>ABDUL HAFIJ SEIKH</t>
  </si>
  <si>
    <t>AKSAR SEIKH</t>
  </si>
  <si>
    <t>MONIRUN BIBI</t>
  </si>
  <si>
    <t>RADHAKANTAPUR</t>
  </si>
  <si>
    <t>SABANA PARVIN</t>
  </si>
  <si>
    <t>RISHA KHATUN</t>
  </si>
  <si>
    <t>RUNUJA KHATUN</t>
  </si>
  <si>
    <t>TARIN AFRIN</t>
  </si>
  <si>
    <t>NASRIN KHATUN</t>
  </si>
  <si>
    <t>MUSAHIDA KHATUN</t>
  </si>
  <si>
    <t>SK ABDUL  FARUK</t>
  </si>
  <si>
    <t>SK  MUSTAKIM HOSSAIN</t>
  </si>
  <si>
    <t>REG NO</t>
  </si>
  <si>
    <t>Reg No</t>
  </si>
  <si>
    <t>Sl. No</t>
  </si>
  <si>
    <t>Sl. No.</t>
  </si>
  <si>
    <t>STUDENTS' NAME</t>
  </si>
  <si>
    <t>MEHEBUB SHAH</t>
  </si>
  <si>
    <t>Sl No.</t>
  </si>
  <si>
    <t>Elahiganj  ** Paschim Medinipur</t>
  </si>
  <si>
    <t>SK SAYAN RAHAMAN</t>
  </si>
  <si>
    <t xml:space="preserve">                                            RESULT OF ANNUAL ASSESSMENT-2017 </t>
  </si>
  <si>
    <t>CLASS-V</t>
  </si>
  <si>
    <t>CLASS-IX-G</t>
  </si>
  <si>
    <t>CLASS-IX-B</t>
  </si>
  <si>
    <t>CLASS-VIII</t>
  </si>
  <si>
    <t>CLASS-VII</t>
  </si>
  <si>
    <t>CLASS-VI</t>
  </si>
  <si>
    <t>Beng</t>
  </si>
  <si>
    <t>Eng</t>
  </si>
  <si>
    <t>Arabic</t>
  </si>
  <si>
    <t>Math</t>
  </si>
  <si>
    <t>EVS</t>
  </si>
  <si>
    <t>Com</t>
  </si>
  <si>
    <t>Total</t>
  </si>
  <si>
    <t>%</t>
  </si>
  <si>
    <t xml:space="preserve">Sc. </t>
  </si>
  <si>
    <t>Hist</t>
  </si>
  <si>
    <t>Geo</t>
  </si>
  <si>
    <t>P Sc</t>
  </si>
  <si>
    <t>L.Sc.</t>
  </si>
  <si>
    <t>M. NURUL ISLAM</t>
  </si>
  <si>
    <t>GENERAL SECRETARY</t>
  </si>
  <si>
    <t>KUSUM KALI MOLLA</t>
  </si>
  <si>
    <t>SUHANA KHATUN</t>
  </si>
  <si>
    <t>ALIFA KHATUN KHAN</t>
  </si>
  <si>
    <t>AVERAGE</t>
  </si>
  <si>
    <t>TOTAL</t>
  </si>
  <si>
    <t xml:space="preserve">            AVERAGE</t>
  </si>
  <si>
    <t xml:space="preserve">             TOTAL </t>
  </si>
  <si>
    <t xml:space="preserve"> RESULT OF ANNUAL ASSESSMENT-2017 </t>
  </si>
  <si>
    <t xml:space="preserve">RESULT OF ANNUAL ASSESSMENT-2017 </t>
  </si>
  <si>
    <t>NAJIM MALLICK</t>
  </si>
  <si>
    <t>Al  - Ameen Mission Academy,  Midnapore</t>
  </si>
  <si>
    <t xml:space="preserve">                                                  RESULT OF ANNUAL ASSESSMENT-2017</t>
  </si>
  <si>
    <t xml:space="preserve">HASIBA KHATUN </t>
  </si>
  <si>
    <t>MST. KHADIZA PARVIN</t>
  </si>
  <si>
    <t>MUMTAHINA HAFIZ</t>
  </si>
  <si>
    <t>SK. NASRAT PARVIN</t>
  </si>
  <si>
    <t>GEO</t>
  </si>
  <si>
    <t>HIST</t>
  </si>
  <si>
    <t>P.SC</t>
  </si>
  <si>
    <t>L.SC</t>
  </si>
  <si>
    <t>MATH</t>
  </si>
  <si>
    <t>ENG</t>
  </si>
  <si>
    <t>BENG</t>
  </si>
  <si>
    <t>Al  - Ameen   Mission Academy ,  Midnapore</t>
  </si>
  <si>
    <t>Dharma** Paschim Medinipur</t>
  </si>
  <si>
    <t>Al - Ameen   Mission Academy ,  Midnapore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</si>
</sst>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0" borderId="0" xfId="0" applyFont="1"/>
    <xf numFmtId="0" fontId="0" fillId="0" borderId="10" xfId="0" applyBorder="1"/>
    <xf numFmtId="0" fontId="16" fillId="0" borderId="10" xfId="0" applyFont="1" applyBorder="1" applyAlignment="1">
      <alignment horizontal="center" vertical="center" wrapText="1"/>
    </xf>
    <xf numFmtId="0" fontId="19" fillId="0" borderId="10" xfId="42" applyFont="1" applyBorder="1" applyAlignment="1" applyProtection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4" fontId="16" fillId="0" borderId="10" xfId="0" applyNumberFormat="1" applyFont="1" applyBorder="1" applyAlignment="1">
      <alignment horizontal="center" vertical="center" wrapText="1"/>
    </xf>
    <xf numFmtId="0" fontId="23" fillId="0" borderId="10" xfId="42" applyFont="1" applyBorder="1" applyAlignment="1" applyProtection="1">
      <alignment horizontal="center" wrapText="1"/>
    </xf>
    <xf numFmtId="0" fontId="0" fillId="0" borderId="0" xfId="0" applyFont="1" applyAlignment="1">
      <alignment horizontal="center" vertical="center"/>
    </xf>
    <xf numFmtId="0" fontId="19" fillId="0" borderId="10" xfId="42" applyFont="1" applyBorder="1" applyAlignment="1" applyProtection="1">
      <alignment horizontal="center" vertical="center" wrapText="1"/>
    </xf>
    <xf numFmtId="0" fontId="19" fillId="0" borderId="10" xfId="42" applyFont="1" applyFill="1" applyBorder="1" applyAlignment="1" applyProtection="1">
      <alignment horizontal="center" wrapText="1"/>
    </xf>
    <xf numFmtId="0" fontId="0" fillId="0" borderId="0" xfId="0" applyFill="1"/>
    <xf numFmtId="0" fontId="19" fillId="0" borderId="10" xfId="42" applyFont="1" applyFill="1" applyBorder="1" applyAlignment="1" applyProtection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4" fontId="0" fillId="0" borderId="10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0" xfId="0" applyBorder="1"/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5" fillId="0" borderId="10" xfId="42" applyFont="1" applyFill="1" applyBorder="1" applyAlignment="1" applyProtection="1">
      <alignment horizontal="center" wrapText="1"/>
    </xf>
    <xf numFmtId="0" fontId="25" fillId="0" borderId="10" xfId="42" applyFont="1" applyBorder="1" applyAlignment="1" applyProtection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5" fillId="0" borderId="10" xfId="42" applyFont="1" applyBorder="1" applyAlignment="1" applyProtection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IN"/>
            </a:pPr>
            <a:r>
              <a:rPr lang="en-IN"/>
              <a:t>Class</a:t>
            </a:r>
            <a:r>
              <a:rPr lang="en-IN" baseline="0"/>
              <a:t> V</a:t>
            </a:r>
            <a:endParaRPr lang="en-IN"/>
          </a:p>
        </c:rich>
      </c:tx>
    </c:title>
    <c:plotArea>
      <c:layout/>
      <c:barChart>
        <c:barDir val="col"/>
        <c:grouping val="clustered"/>
        <c:ser>
          <c:idx val="0"/>
          <c:order val="0"/>
          <c:cat>
            <c:strRef>
              <c:f>'V(BOYS)'!$AE$39:$AK$39</c:f>
              <c:strCache>
                <c:ptCount val="7"/>
                <c:pt idx="0">
                  <c:v>Beng</c:v>
                </c:pt>
                <c:pt idx="1">
                  <c:v>Eng</c:v>
                </c:pt>
                <c:pt idx="2">
                  <c:v>Arabic</c:v>
                </c:pt>
                <c:pt idx="3">
                  <c:v>Math</c:v>
                </c:pt>
                <c:pt idx="4">
                  <c:v>EVS</c:v>
                </c:pt>
                <c:pt idx="5">
                  <c:v>Com</c:v>
                </c:pt>
                <c:pt idx="6">
                  <c:v>%</c:v>
                </c:pt>
              </c:strCache>
            </c:strRef>
          </c:cat>
          <c:val>
            <c:numRef>
              <c:f>'V(BOYS)'!$AE$40:$AK$40</c:f>
              <c:numCache>
                <c:formatCode>General</c:formatCode>
                <c:ptCount val="7"/>
                <c:pt idx="0">
                  <c:v>75.5</c:v>
                </c:pt>
                <c:pt idx="1">
                  <c:v>71.56</c:v>
                </c:pt>
                <c:pt idx="2">
                  <c:v>74.56</c:v>
                </c:pt>
                <c:pt idx="3">
                  <c:v>84.89</c:v>
                </c:pt>
                <c:pt idx="4">
                  <c:v>90</c:v>
                </c:pt>
                <c:pt idx="5">
                  <c:v>76.22</c:v>
                </c:pt>
                <c:pt idx="6">
                  <c:v>78.8</c:v>
                </c:pt>
              </c:numCache>
            </c:numRef>
          </c:val>
        </c:ser>
        <c:axId val="101048320"/>
        <c:axId val="101049856"/>
      </c:barChart>
      <c:catAx>
        <c:axId val="10104832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1049856"/>
        <c:crosses val="autoZero"/>
        <c:auto val="1"/>
        <c:lblAlgn val="ctr"/>
        <c:lblOffset val="100"/>
      </c:catAx>
      <c:valAx>
        <c:axId val="101049856"/>
        <c:scaling>
          <c:orientation val="minMax"/>
        </c:scaling>
        <c:axPos val="l"/>
        <c:majorGridlines/>
        <c:title>
          <c:txPr>
            <a:bodyPr/>
            <a:lstStyle/>
            <a:p>
              <a:pPr>
                <a:defRPr lang="en-IN"/>
              </a:pPr>
              <a:endParaRPr lang="en-US"/>
            </a:p>
          </c:txPr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104832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lang="en-IN"/>
            </a:pPr>
            <a:endParaRPr lang="en-US"/>
          </a:p>
        </c:txPr>
      </c:dTable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IN"/>
            </a:pPr>
            <a:r>
              <a:rPr lang="en-IN"/>
              <a:t>Class VI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cat>
            <c:strRef>
              <c:f>'VI BOYS'!$AE$40:$AM$40</c:f>
              <c:strCache>
                <c:ptCount val="9"/>
                <c:pt idx="0">
                  <c:v>Beng</c:v>
                </c:pt>
                <c:pt idx="1">
                  <c:v>Eng</c:v>
                </c:pt>
                <c:pt idx="2">
                  <c:v>Arabic</c:v>
                </c:pt>
                <c:pt idx="3">
                  <c:v>Sc. </c:v>
                </c:pt>
                <c:pt idx="4">
                  <c:v>Math</c:v>
                </c:pt>
                <c:pt idx="5">
                  <c:v>Hist</c:v>
                </c:pt>
                <c:pt idx="6">
                  <c:v>Geo</c:v>
                </c:pt>
                <c:pt idx="7">
                  <c:v>Com</c:v>
                </c:pt>
                <c:pt idx="8">
                  <c:v>%</c:v>
                </c:pt>
              </c:strCache>
            </c:strRef>
          </c:cat>
          <c:val>
            <c:numRef>
              <c:f>'VI BOYS'!$AE$41:$AM$41</c:f>
              <c:numCache>
                <c:formatCode>General</c:formatCode>
                <c:ptCount val="9"/>
                <c:pt idx="0">
                  <c:v>77.760000000000005</c:v>
                </c:pt>
                <c:pt idx="1">
                  <c:v>69.180000000000007</c:v>
                </c:pt>
                <c:pt idx="2">
                  <c:v>82.05</c:v>
                </c:pt>
                <c:pt idx="3">
                  <c:v>90.52</c:v>
                </c:pt>
                <c:pt idx="4">
                  <c:v>97.43</c:v>
                </c:pt>
                <c:pt idx="5">
                  <c:v>76.5</c:v>
                </c:pt>
                <c:pt idx="6">
                  <c:v>76.900000000000006</c:v>
                </c:pt>
                <c:pt idx="7">
                  <c:v>68.760000000000005</c:v>
                </c:pt>
                <c:pt idx="8">
                  <c:v>78.16</c:v>
                </c:pt>
              </c:numCache>
            </c:numRef>
          </c:val>
        </c:ser>
        <c:axId val="101183488"/>
        <c:axId val="101185024"/>
      </c:barChart>
      <c:catAx>
        <c:axId val="10118348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1185024"/>
        <c:crosses val="autoZero"/>
        <c:auto val="1"/>
        <c:lblAlgn val="ctr"/>
        <c:lblOffset val="100"/>
      </c:catAx>
      <c:valAx>
        <c:axId val="101185024"/>
        <c:scaling>
          <c:orientation val="minMax"/>
        </c:scaling>
        <c:axPos val="l"/>
        <c:majorGridlines/>
        <c:title>
          <c:txPr>
            <a:bodyPr/>
            <a:lstStyle/>
            <a:p>
              <a:pPr>
                <a:defRPr lang="en-IN"/>
              </a:pPr>
              <a:endParaRPr lang="en-US"/>
            </a:p>
          </c:txPr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118348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lang="en-IN"/>
            </a:pPr>
            <a:endParaRPr lang="en-US"/>
          </a:p>
        </c:txPr>
      </c:dTable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CLASS-VII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cat>
            <c:strRef>
              <c:f>'VII(BOYS)'!$AE$42:$AN$42</c:f>
              <c:strCache>
                <c:ptCount val="10"/>
                <c:pt idx="0">
                  <c:v>Beng</c:v>
                </c:pt>
                <c:pt idx="1">
                  <c:v>Eng</c:v>
                </c:pt>
                <c:pt idx="2">
                  <c:v>Arabic</c:v>
                </c:pt>
                <c:pt idx="3">
                  <c:v>Math</c:v>
                </c:pt>
                <c:pt idx="4">
                  <c:v>P Sc</c:v>
                </c:pt>
                <c:pt idx="5">
                  <c:v>L.Sc.</c:v>
                </c:pt>
                <c:pt idx="6">
                  <c:v>Hist</c:v>
                </c:pt>
                <c:pt idx="7">
                  <c:v>Geo</c:v>
                </c:pt>
                <c:pt idx="8">
                  <c:v>Com</c:v>
                </c:pt>
                <c:pt idx="9">
                  <c:v>%</c:v>
                </c:pt>
              </c:strCache>
            </c:strRef>
          </c:cat>
          <c:val>
            <c:numRef>
              <c:f>'VII(BOYS)'!$AE$43:$AN$43</c:f>
              <c:numCache>
                <c:formatCode>General</c:formatCode>
                <c:ptCount val="10"/>
                <c:pt idx="0">
                  <c:v>72.900000000000006</c:v>
                </c:pt>
                <c:pt idx="1">
                  <c:v>62.8</c:v>
                </c:pt>
                <c:pt idx="2">
                  <c:v>76.62</c:v>
                </c:pt>
                <c:pt idx="3">
                  <c:v>75.400000000000006</c:v>
                </c:pt>
                <c:pt idx="4">
                  <c:v>83</c:v>
                </c:pt>
                <c:pt idx="5">
                  <c:v>86.6</c:v>
                </c:pt>
                <c:pt idx="6">
                  <c:v>82</c:v>
                </c:pt>
                <c:pt idx="7">
                  <c:v>74.27</c:v>
                </c:pt>
                <c:pt idx="8">
                  <c:v>55.8</c:v>
                </c:pt>
                <c:pt idx="9">
                  <c:v>74.400000000000006</c:v>
                </c:pt>
              </c:numCache>
            </c:numRef>
          </c:val>
        </c:ser>
        <c:axId val="101218560"/>
        <c:axId val="101220352"/>
      </c:barChart>
      <c:catAx>
        <c:axId val="101218560"/>
        <c:scaling>
          <c:orientation val="minMax"/>
        </c:scaling>
        <c:axPos val="b"/>
        <c:numFmt formatCode="General" sourceLinked="1"/>
        <c:majorTickMark val="none"/>
        <c:tickLblPos val="nextTo"/>
        <c:crossAx val="101220352"/>
        <c:crosses val="autoZero"/>
        <c:auto val="1"/>
        <c:lblAlgn val="ctr"/>
        <c:lblOffset val="100"/>
      </c:catAx>
      <c:valAx>
        <c:axId val="101220352"/>
        <c:scaling>
          <c:orientation val="minMax"/>
        </c:scaling>
        <c:axPos val="l"/>
        <c:majorGridlines/>
        <c:title/>
        <c:numFmt formatCode="General" sourceLinked="1"/>
        <c:majorTickMark val="none"/>
        <c:tickLblPos val="nextTo"/>
        <c:crossAx val="1012185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IN"/>
            </a:pPr>
            <a:r>
              <a:rPr lang="en-IN"/>
              <a:t>Class</a:t>
            </a:r>
            <a:r>
              <a:rPr lang="en-IN" baseline="0"/>
              <a:t> VIII</a:t>
            </a:r>
            <a:endParaRPr lang="en-IN"/>
          </a:p>
        </c:rich>
      </c:tx>
    </c:title>
    <c:plotArea>
      <c:layout/>
      <c:barChart>
        <c:barDir val="col"/>
        <c:grouping val="clustered"/>
        <c:ser>
          <c:idx val="0"/>
          <c:order val="0"/>
          <c:cat>
            <c:strRef>
              <c:f>'VIII(BOYS)'!$AE$42:$AN$42</c:f>
              <c:strCache>
                <c:ptCount val="10"/>
                <c:pt idx="0">
                  <c:v>Beng</c:v>
                </c:pt>
                <c:pt idx="1">
                  <c:v>Eng</c:v>
                </c:pt>
                <c:pt idx="2">
                  <c:v>Arabic</c:v>
                </c:pt>
                <c:pt idx="3">
                  <c:v>Math</c:v>
                </c:pt>
                <c:pt idx="4">
                  <c:v>P Sc</c:v>
                </c:pt>
                <c:pt idx="5">
                  <c:v>L.Sc.</c:v>
                </c:pt>
                <c:pt idx="6">
                  <c:v>Hist</c:v>
                </c:pt>
                <c:pt idx="7">
                  <c:v>Geo</c:v>
                </c:pt>
                <c:pt idx="8">
                  <c:v>Com</c:v>
                </c:pt>
                <c:pt idx="9">
                  <c:v>%</c:v>
                </c:pt>
              </c:strCache>
            </c:strRef>
          </c:cat>
          <c:val>
            <c:numRef>
              <c:f>'VIII(BOYS)'!$AE$43:$AN$43</c:f>
              <c:numCache>
                <c:formatCode>General</c:formatCode>
                <c:ptCount val="10"/>
                <c:pt idx="0">
                  <c:v>74.58</c:v>
                </c:pt>
                <c:pt idx="1">
                  <c:v>61.2</c:v>
                </c:pt>
                <c:pt idx="2">
                  <c:v>79.959999999999994</c:v>
                </c:pt>
                <c:pt idx="3">
                  <c:v>66.58</c:v>
                </c:pt>
                <c:pt idx="4">
                  <c:v>74.2</c:v>
                </c:pt>
                <c:pt idx="5">
                  <c:v>91.6</c:v>
                </c:pt>
                <c:pt idx="6">
                  <c:v>76.58</c:v>
                </c:pt>
                <c:pt idx="7">
                  <c:v>74.42</c:v>
                </c:pt>
                <c:pt idx="8">
                  <c:v>77.81</c:v>
                </c:pt>
                <c:pt idx="9">
                  <c:v>75.2</c:v>
                </c:pt>
              </c:numCache>
            </c:numRef>
          </c:val>
        </c:ser>
        <c:axId val="124427264"/>
        <c:axId val="124674816"/>
      </c:barChart>
      <c:catAx>
        <c:axId val="12442726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24674816"/>
        <c:crosses val="autoZero"/>
        <c:auto val="1"/>
        <c:lblAlgn val="ctr"/>
        <c:lblOffset val="100"/>
      </c:catAx>
      <c:valAx>
        <c:axId val="124674816"/>
        <c:scaling>
          <c:orientation val="minMax"/>
        </c:scaling>
        <c:axPos val="l"/>
        <c:majorGridlines/>
        <c:title>
          <c:txPr>
            <a:bodyPr/>
            <a:lstStyle/>
            <a:p>
              <a:pPr>
                <a:defRPr lang="en-IN"/>
              </a:pPr>
              <a:endParaRPr lang="en-US"/>
            </a:p>
          </c:txPr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2442726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lang="en-IN"/>
            </a:pPr>
            <a:endParaRPr lang="en-US"/>
          </a:p>
        </c:txPr>
      </c:dTable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barChart>
        <c:barDir val="col"/>
        <c:grouping val="clustered"/>
        <c:ser>
          <c:idx val="0"/>
          <c:order val="0"/>
          <c:cat>
            <c:strRef>
              <c:f>'IX  (BOYS)'!$AE$51:$AL$51</c:f>
              <c:strCache>
                <c:ptCount val="8"/>
                <c:pt idx="0">
                  <c:v>Beng</c:v>
                </c:pt>
                <c:pt idx="1">
                  <c:v>Eng</c:v>
                </c:pt>
                <c:pt idx="2">
                  <c:v>Math</c:v>
                </c:pt>
                <c:pt idx="3">
                  <c:v>P Sc</c:v>
                </c:pt>
                <c:pt idx="4">
                  <c:v>L.Sc.</c:v>
                </c:pt>
                <c:pt idx="5">
                  <c:v>Hist</c:v>
                </c:pt>
                <c:pt idx="6">
                  <c:v>Geo</c:v>
                </c:pt>
                <c:pt idx="7">
                  <c:v>%</c:v>
                </c:pt>
              </c:strCache>
            </c:strRef>
          </c:cat>
          <c:val>
            <c:numRef>
              <c:f>'IX  (BOYS)'!$AE$52:$AL$52</c:f>
              <c:numCache>
                <c:formatCode>General</c:formatCode>
                <c:ptCount val="8"/>
                <c:pt idx="0">
                  <c:v>78.94</c:v>
                </c:pt>
                <c:pt idx="1">
                  <c:v>70.2</c:v>
                </c:pt>
                <c:pt idx="2">
                  <c:v>73.94</c:v>
                </c:pt>
                <c:pt idx="3">
                  <c:v>81.03</c:v>
                </c:pt>
                <c:pt idx="4">
                  <c:v>75.19</c:v>
                </c:pt>
                <c:pt idx="5">
                  <c:v>74.13</c:v>
                </c:pt>
                <c:pt idx="6">
                  <c:v>80.3</c:v>
                </c:pt>
                <c:pt idx="7">
                  <c:v>76.239999999999995</c:v>
                </c:pt>
              </c:numCache>
            </c:numRef>
          </c:val>
        </c:ser>
        <c:axId val="124696064"/>
        <c:axId val="124697600"/>
      </c:barChart>
      <c:catAx>
        <c:axId val="124696064"/>
        <c:scaling>
          <c:orientation val="minMax"/>
        </c:scaling>
        <c:axPos val="b"/>
        <c:majorTickMark val="none"/>
        <c:tickLblPos val="nextTo"/>
        <c:crossAx val="124697600"/>
        <c:crosses val="autoZero"/>
        <c:auto val="1"/>
        <c:lblAlgn val="ctr"/>
        <c:lblOffset val="100"/>
      </c:catAx>
      <c:valAx>
        <c:axId val="124697600"/>
        <c:scaling>
          <c:orientation val="minMax"/>
        </c:scaling>
        <c:axPos val="l"/>
        <c:majorGridlines/>
        <c:title>
          <c:layout/>
        </c:title>
        <c:numFmt formatCode="General" sourceLinked="1"/>
        <c:majorTickMark val="none"/>
        <c:tickLblPos val="nextTo"/>
        <c:crossAx val="1246960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212911</xdr:colOff>
      <xdr:row>36</xdr:row>
      <xdr:rowOff>140072</xdr:rowOff>
    </xdr:from>
    <xdr:to>
      <xdr:col>37</xdr:col>
      <xdr:colOff>336175</xdr:colOff>
      <xdr:row>56</xdr:row>
      <xdr:rowOff>33617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457199</xdr:colOff>
      <xdr:row>42</xdr:row>
      <xdr:rowOff>57150</xdr:rowOff>
    </xdr:from>
    <xdr:to>
      <xdr:col>38</xdr:col>
      <xdr:colOff>352424</xdr:colOff>
      <xdr:row>62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48</xdr:row>
      <xdr:rowOff>38099</xdr:rowOff>
    </xdr:from>
    <xdr:to>
      <xdr:col>37</xdr:col>
      <xdr:colOff>409575</xdr:colOff>
      <xdr:row>67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466724</xdr:colOff>
      <xdr:row>44</xdr:row>
      <xdr:rowOff>28575</xdr:rowOff>
    </xdr:from>
    <xdr:to>
      <xdr:col>40</xdr:col>
      <xdr:colOff>66674</xdr:colOff>
      <xdr:row>62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581024</xdr:colOff>
      <xdr:row>55</xdr:row>
      <xdr:rowOff>9524</xdr:rowOff>
    </xdr:from>
    <xdr:to>
      <xdr:col>37</xdr:col>
      <xdr:colOff>95249</xdr:colOff>
      <xdr:row>72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0"/>
  <sheetViews>
    <sheetView zoomScalePageLayoutView="85" workbookViewId="0">
      <selection activeCell="A4" sqref="A4:AL4"/>
    </sheetView>
  </sheetViews>
  <sheetFormatPr defaultRowHeight="15"/>
  <cols>
    <col min="1" max="1" width="5.7109375" style="5" customWidth="1"/>
    <col min="2" max="2" width="8" style="5" customWidth="1"/>
    <col min="3" max="3" width="23.28515625" style="6" customWidth="1"/>
    <col min="4" max="30" width="0.28515625" hidden="1" customWidth="1"/>
    <col min="31" max="31" width="9.5703125" customWidth="1"/>
    <col min="32" max="33" width="6" customWidth="1"/>
    <col min="34" max="34" width="6.140625" customWidth="1"/>
    <col min="35" max="35" width="8.140625" customWidth="1"/>
    <col min="36" max="36" width="6.42578125" customWidth="1"/>
    <col min="37" max="37" width="7.42578125" customWidth="1"/>
    <col min="38" max="38" width="5.5703125" customWidth="1"/>
  </cols>
  <sheetData>
    <row r="1" spans="1:40" ht="24.95" customHeight="1">
      <c r="A1" s="39" t="s">
        <v>708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</row>
    <row r="2" spans="1:40" ht="24.95" customHeight="1">
      <c r="A2" s="40" t="s">
        <v>661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</row>
    <row r="3" spans="1:40" ht="24.95" customHeight="1">
      <c r="A3" s="42" t="s">
        <v>692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</row>
    <row r="4" spans="1:40" ht="24.95" customHeight="1">
      <c r="A4" s="42" t="s">
        <v>664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</row>
    <row r="5" spans="1:40" ht="24.95" customHeight="1">
      <c r="A5" s="9" t="s">
        <v>656</v>
      </c>
      <c r="B5" s="3" t="s">
        <v>655</v>
      </c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  <c r="S5" s="3" t="s">
        <v>16</v>
      </c>
      <c r="T5" s="3" t="s">
        <v>17</v>
      </c>
      <c r="U5" s="3" t="s">
        <v>18</v>
      </c>
      <c r="V5" s="3" t="s">
        <v>19</v>
      </c>
      <c r="W5" s="3" t="s">
        <v>20</v>
      </c>
      <c r="X5" s="3" t="s">
        <v>21</v>
      </c>
      <c r="Y5" s="3" t="s">
        <v>22</v>
      </c>
      <c r="Z5" s="3" t="s">
        <v>23</v>
      </c>
      <c r="AA5" s="3" t="s">
        <v>24</v>
      </c>
      <c r="AB5" s="3" t="s">
        <v>25</v>
      </c>
      <c r="AC5" s="3" t="s">
        <v>26</v>
      </c>
      <c r="AD5" s="3" t="s">
        <v>27</v>
      </c>
      <c r="AE5" s="3" t="s">
        <v>670</v>
      </c>
      <c r="AF5" s="8" t="s">
        <v>671</v>
      </c>
      <c r="AG5" s="8" t="s">
        <v>672</v>
      </c>
      <c r="AH5" s="8" t="s">
        <v>673</v>
      </c>
      <c r="AI5" s="8" t="s">
        <v>674</v>
      </c>
      <c r="AJ5" s="8" t="s">
        <v>675</v>
      </c>
      <c r="AK5" s="8" t="s">
        <v>676</v>
      </c>
      <c r="AL5" s="8" t="s">
        <v>677</v>
      </c>
    </row>
    <row r="6" spans="1:40" ht="24.95" customHeight="1">
      <c r="A6" s="10">
        <v>1</v>
      </c>
      <c r="B6" s="46">
        <v>27151</v>
      </c>
      <c r="C6" s="20" t="s">
        <v>135</v>
      </c>
      <c r="D6" s="20"/>
      <c r="E6" s="20" t="s">
        <v>29</v>
      </c>
      <c r="F6" s="20"/>
      <c r="G6" s="20"/>
      <c r="H6" s="20">
        <v>9932330315</v>
      </c>
      <c r="I6" s="23">
        <v>38720</v>
      </c>
      <c r="J6" s="20" t="s">
        <v>30</v>
      </c>
      <c r="K6" s="20">
        <v>3</v>
      </c>
      <c r="L6" s="20" t="s">
        <v>31</v>
      </c>
      <c r="M6" s="20" t="s">
        <v>136</v>
      </c>
      <c r="N6" s="20">
        <v>31</v>
      </c>
      <c r="O6" s="20" t="s">
        <v>113</v>
      </c>
      <c r="P6" s="20">
        <v>6000</v>
      </c>
      <c r="Q6" s="20" t="s">
        <v>137</v>
      </c>
      <c r="R6" s="20" t="s">
        <v>35</v>
      </c>
      <c r="S6" s="20"/>
      <c r="T6" s="20">
        <v>0</v>
      </c>
      <c r="U6" s="20" t="s">
        <v>138</v>
      </c>
      <c r="V6" s="20" t="s">
        <v>116</v>
      </c>
      <c r="W6" s="20" t="s">
        <v>75</v>
      </c>
      <c r="X6" s="20">
        <v>721150</v>
      </c>
      <c r="Y6" s="20" t="s">
        <v>59</v>
      </c>
      <c r="Z6" s="20" t="s">
        <v>40</v>
      </c>
      <c r="AA6" s="20" t="s">
        <v>41</v>
      </c>
      <c r="AB6" s="20" t="s">
        <v>42</v>
      </c>
      <c r="AC6" s="20"/>
      <c r="AD6" s="20" t="s">
        <v>44</v>
      </c>
      <c r="AE6" s="20">
        <v>88</v>
      </c>
      <c r="AF6" s="24">
        <v>92</v>
      </c>
      <c r="AG6" s="24">
        <v>94</v>
      </c>
      <c r="AH6" s="24">
        <v>90</v>
      </c>
      <c r="AI6" s="24">
        <v>96</v>
      </c>
      <c r="AJ6" s="24">
        <v>92</v>
      </c>
      <c r="AK6" s="7">
        <f t="shared" ref="AK6:AK23" si="0">AJ6+AI6+AH6+AG6+AF6+AE6</f>
        <v>552</v>
      </c>
      <c r="AL6" s="7">
        <f t="shared" ref="AL6:AL23" si="1">AK6*100/600</f>
        <v>92</v>
      </c>
    </row>
    <row r="7" spans="1:40" ht="24.95" customHeight="1">
      <c r="A7" s="10">
        <v>2</v>
      </c>
      <c r="B7" s="47">
        <v>26898</v>
      </c>
      <c r="C7" s="11" t="s">
        <v>69</v>
      </c>
      <c r="D7" s="11"/>
      <c r="E7" s="11" t="s">
        <v>29</v>
      </c>
      <c r="F7" s="11"/>
      <c r="G7" s="11"/>
      <c r="H7" s="11">
        <v>9609367322</v>
      </c>
      <c r="I7" s="25">
        <v>39001</v>
      </c>
      <c r="J7" s="11" t="s">
        <v>30</v>
      </c>
      <c r="K7" s="11">
        <v>3</v>
      </c>
      <c r="L7" s="11" t="s">
        <v>31</v>
      </c>
      <c r="M7" s="11" t="s">
        <v>70</v>
      </c>
      <c r="N7" s="11">
        <v>21</v>
      </c>
      <c r="O7" s="11" t="s">
        <v>71</v>
      </c>
      <c r="P7" s="11">
        <v>8000</v>
      </c>
      <c r="Q7" s="11" t="s">
        <v>72</v>
      </c>
      <c r="R7" s="11" t="s">
        <v>35</v>
      </c>
      <c r="S7" s="11"/>
      <c r="T7" s="11">
        <v>0</v>
      </c>
      <c r="U7" s="11" t="s">
        <v>73</v>
      </c>
      <c r="V7" s="11" t="s">
        <v>74</v>
      </c>
      <c r="W7" s="11" t="s">
        <v>75</v>
      </c>
      <c r="X7" s="11">
        <v>721150</v>
      </c>
      <c r="Y7" s="11" t="s">
        <v>59</v>
      </c>
      <c r="Z7" s="11" t="s">
        <v>40</v>
      </c>
      <c r="AA7" s="11" t="s">
        <v>41</v>
      </c>
      <c r="AB7" s="11" t="s">
        <v>42</v>
      </c>
      <c r="AC7" s="11" t="s">
        <v>60</v>
      </c>
      <c r="AD7" s="11" t="s">
        <v>44</v>
      </c>
      <c r="AE7" s="11">
        <v>84</v>
      </c>
      <c r="AF7" s="7">
        <v>85</v>
      </c>
      <c r="AG7" s="7">
        <v>92</v>
      </c>
      <c r="AH7" s="7">
        <v>90</v>
      </c>
      <c r="AI7" s="7">
        <v>97</v>
      </c>
      <c r="AJ7" s="7">
        <v>86</v>
      </c>
      <c r="AK7" s="7">
        <f t="shared" si="0"/>
        <v>534</v>
      </c>
      <c r="AL7" s="7">
        <f t="shared" si="1"/>
        <v>89</v>
      </c>
    </row>
    <row r="8" spans="1:40" ht="24.95" customHeight="1">
      <c r="A8" s="10">
        <v>3</v>
      </c>
      <c r="B8" s="47">
        <v>26971</v>
      </c>
      <c r="C8" s="11" t="s">
        <v>82</v>
      </c>
      <c r="D8" s="11"/>
      <c r="E8" s="11" t="s">
        <v>29</v>
      </c>
      <c r="F8" s="11"/>
      <c r="G8" s="11"/>
      <c r="H8" s="11">
        <v>9153275124</v>
      </c>
      <c r="I8" s="25">
        <v>39316</v>
      </c>
      <c r="J8" s="11" t="s">
        <v>30</v>
      </c>
      <c r="K8" s="11">
        <v>1</v>
      </c>
      <c r="L8" s="11" t="s">
        <v>31</v>
      </c>
      <c r="M8" s="11" t="s">
        <v>83</v>
      </c>
      <c r="N8" s="11">
        <v>4</v>
      </c>
      <c r="O8" s="11" t="s">
        <v>78</v>
      </c>
      <c r="P8" s="11">
        <v>5000</v>
      </c>
      <c r="Q8" s="11" t="s">
        <v>84</v>
      </c>
      <c r="R8" s="11" t="s">
        <v>35</v>
      </c>
      <c r="S8" s="11"/>
      <c r="T8" s="11">
        <v>0</v>
      </c>
      <c r="U8" s="11" t="s">
        <v>85</v>
      </c>
      <c r="V8" s="11" t="s">
        <v>86</v>
      </c>
      <c r="W8" s="11" t="s">
        <v>87</v>
      </c>
      <c r="X8" s="11">
        <v>721152</v>
      </c>
      <c r="Y8" s="11" t="s">
        <v>51</v>
      </c>
      <c r="Z8" s="11" t="s">
        <v>40</v>
      </c>
      <c r="AA8" s="11" t="s">
        <v>41</v>
      </c>
      <c r="AB8" s="11" t="s">
        <v>42</v>
      </c>
      <c r="AC8" s="11" t="s">
        <v>43</v>
      </c>
      <c r="AD8" s="11" t="s">
        <v>44</v>
      </c>
      <c r="AE8" s="11">
        <v>86</v>
      </c>
      <c r="AF8" s="7">
        <v>77</v>
      </c>
      <c r="AG8" s="7">
        <v>92</v>
      </c>
      <c r="AH8" s="7">
        <v>90</v>
      </c>
      <c r="AI8" s="7">
        <v>93</v>
      </c>
      <c r="AJ8" s="7">
        <v>80</v>
      </c>
      <c r="AK8" s="7">
        <f t="shared" si="0"/>
        <v>518</v>
      </c>
      <c r="AL8" s="7">
        <f t="shared" si="1"/>
        <v>86.333333333333329</v>
      </c>
    </row>
    <row r="9" spans="1:40" ht="24.95" customHeight="1">
      <c r="A9" s="10">
        <v>4</v>
      </c>
      <c r="B9" s="47">
        <v>27096</v>
      </c>
      <c r="C9" s="11" t="s">
        <v>129</v>
      </c>
      <c r="D9" s="11"/>
      <c r="E9" s="11" t="s">
        <v>29</v>
      </c>
      <c r="F9" s="11"/>
      <c r="G9" s="11"/>
      <c r="H9" s="11">
        <v>7797322540</v>
      </c>
      <c r="I9" s="25">
        <v>38594</v>
      </c>
      <c r="J9" s="11" t="s">
        <v>30</v>
      </c>
      <c r="K9" s="11">
        <v>1</v>
      </c>
      <c r="L9" s="11" t="s">
        <v>31</v>
      </c>
      <c r="M9" s="11" t="s">
        <v>130</v>
      </c>
      <c r="N9" s="11">
        <v>76</v>
      </c>
      <c r="O9" s="11" t="s">
        <v>78</v>
      </c>
      <c r="P9" s="11">
        <v>4000</v>
      </c>
      <c r="Q9" s="11" t="s">
        <v>131</v>
      </c>
      <c r="R9" s="11" t="s">
        <v>35</v>
      </c>
      <c r="S9" s="11"/>
      <c r="T9" s="11">
        <v>0</v>
      </c>
      <c r="U9" s="11" t="s">
        <v>132</v>
      </c>
      <c r="V9" s="11" t="s">
        <v>133</v>
      </c>
      <c r="W9" s="11" t="s">
        <v>134</v>
      </c>
      <c r="X9" s="11">
        <v>721232</v>
      </c>
      <c r="Y9" s="11" t="s">
        <v>59</v>
      </c>
      <c r="Z9" s="11" t="s">
        <v>40</v>
      </c>
      <c r="AA9" s="11" t="s">
        <v>41</v>
      </c>
      <c r="AB9" s="11" t="s">
        <v>42</v>
      </c>
      <c r="AC9" s="11"/>
      <c r="AD9" s="11" t="s">
        <v>44</v>
      </c>
      <c r="AE9" s="7">
        <v>79</v>
      </c>
      <c r="AF9" s="7">
        <v>80</v>
      </c>
      <c r="AG9" s="7">
        <v>82</v>
      </c>
      <c r="AH9" s="7">
        <v>94</v>
      </c>
      <c r="AI9" s="7">
        <v>94</v>
      </c>
      <c r="AJ9" s="7">
        <v>84</v>
      </c>
      <c r="AK9" s="7">
        <f t="shared" si="0"/>
        <v>513</v>
      </c>
      <c r="AL9" s="7">
        <f t="shared" si="1"/>
        <v>85.5</v>
      </c>
    </row>
    <row r="10" spans="1:40" ht="24.95" customHeight="1">
      <c r="A10" s="10">
        <v>5</v>
      </c>
      <c r="B10" s="47">
        <v>26805</v>
      </c>
      <c r="C10" s="11" t="s">
        <v>53</v>
      </c>
      <c r="D10" s="11"/>
      <c r="E10" s="11" t="s">
        <v>29</v>
      </c>
      <c r="F10" s="11"/>
      <c r="G10" s="11"/>
      <c r="H10" s="11">
        <v>9734428764</v>
      </c>
      <c r="I10" s="25">
        <v>38739</v>
      </c>
      <c r="J10" s="11" t="s">
        <v>30</v>
      </c>
      <c r="K10" s="11">
        <v>3</v>
      </c>
      <c r="L10" s="11" t="s">
        <v>31</v>
      </c>
      <c r="M10" s="11" t="s">
        <v>54</v>
      </c>
      <c r="N10" s="11">
        <v>21</v>
      </c>
      <c r="O10" s="11" t="s">
        <v>33</v>
      </c>
      <c r="P10" s="11">
        <v>7000</v>
      </c>
      <c r="Q10" s="11" t="s">
        <v>55</v>
      </c>
      <c r="R10" s="11" t="s">
        <v>35</v>
      </c>
      <c r="S10" s="11"/>
      <c r="T10" s="11">
        <v>0</v>
      </c>
      <c r="U10" s="11" t="s">
        <v>56</v>
      </c>
      <c r="V10" s="11" t="s">
        <v>57</v>
      </c>
      <c r="W10" s="11" t="s">
        <v>58</v>
      </c>
      <c r="X10" s="11">
        <v>721150</v>
      </c>
      <c r="Y10" s="11" t="s">
        <v>59</v>
      </c>
      <c r="Z10" s="11" t="s">
        <v>40</v>
      </c>
      <c r="AA10" s="11" t="s">
        <v>41</v>
      </c>
      <c r="AB10" s="11" t="s">
        <v>42</v>
      </c>
      <c r="AC10" s="11" t="s">
        <v>60</v>
      </c>
      <c r="AD10" s="11" t="s">
        <v>44</v>
      </c>
      <c r="AE10" s="11">
        <v>78</v>
      </c>
      <c r="AF10" s="7">
        <v>76</v>
      </c>
      <c r="AG10" s="7">
        <v>85</v>
      </c>
      <c r="AH10" s="7">
        <v>93</v>
      </c>
      <c r="AI10" s="7">
        <v>91</v>
      </c>
      <c r="AJ10" s="7">
        <v>89</v>
      </c>
      <c r="AK10" s="7">
        <f t="shared" si="0"/>
        <v>512</v>
      </c>
      <c r="AL10" s="7">
        <f t="shared" si="1"/>
        <v>85.333333333333329</v>
      </c>
    </row>
    <row r="11" spans="1:40" ht="24.95" customHeight="1">
      <c r="A11" s="10">
        <v>6</v>
      </c>
      <c r="B11" s="47">
        <v>27059</v>
      </c>
      <c r="C11" s="11" t="s">
        <v>111</v>
      </c>
      <c r="D11" s="11"/>
      <c r="E11" s="11" t="s">
        <v>29</v>
      </c>
      <c r="F11" s="11"/>
      <c r="G11" s="11"/>
      <c r="H11" s="11">
        <v>8001336484</v>
      </c>
      <c r="I11" s="25">
        <v>39153</v>
      </c>
      <c r="J11" s="11" t="s">
        <v>30</v>
      </c>
      <c r="K11" s="11">
        <v>3</v>
      </c>
      <c r="L11" s="11" t="s">
        <v>31</v>
      </c>
      <c r="M11" s="11" t="s">
        <v>112</v>
      </c>
      <c r="N11" s="11">
        <v>8</v>
      </c>
      <c r="O11" s="11" t="s">
        <v>113</v>
      </c>
      <c r="P11" s="11">
        <v>7200</v>
      </c>
      <c r="Q11" s="11" t="s">
        <v>114</v>
      </c>
      <c r="R11" s="11" t="s">
        <v>35</v>
      </c>
      <c r="S11" s="11"/>
      <c r="T11" s="11">
        <v>0</v>
      </c>
      <c r="U11" s="11" t="s">
        <v>115</v>
      </c>
      <c r="V11" s="11" t="s">
        <v>116</v>
      </c>
      <c r="W11" s="11" t="s">
        <v>75</v>
      </c>
      <c r="X11" s="11">
        <v>721150</v>
      </c>
      <c r="Y11" s="11" t="s">
        <v>59</v>
      </c>
      <c r="Z11" s="11" t="s">
        <v>40</v>
      </c>
      <c r="AA11" s="11" t="s">
        <v>41</v>
      </c>
      <c r="AB11" s="11" t="s">
        <v>42</v>
      </c>
      <c r="AC11" s="11" t="s">
        <v>117</v>
      </c>
      <c r="AD11" s="11" t="s">
        <v>44</v>
      </c>
      <c r="AE11" s="11">
        <v>78</v>
      </c>
      <c r="AF11" s="7">
        <v>86</v>
      </c>
      <c r="AG11" s="7">
        <v>72</v>
      </c>
      <c r="AH11" s="7">
        <v>91</v>
      </c>
      <c r="AI11" s="7">
        <v>92</v>
      </c>
      <c r="AJ11" s="7">
        <v>93</v>
      </c>
      <c r="AK11" s="7">
        <f t="shared" si="0"/>
        <v>512</v>
      </c>
      <c r="AL11" s="7">
        <f t="shared" si="1"/>
        <v>85.333333333333329</v>
      </c>
    </row>
    <row r="12" spans="1:40" ht="24.95" customHeight="1">
      <c r="A12" s="10">
        <v>7</v>
      </c>
      <c r="B12" s="47">
        <v>26807</v>
      </c>
      <c r="C12" s="11" t="s">
        <v>61</v>
      </c>
      <c r="D12" s="11"/>
      <c r="E12" s="11" t="s">
        <v>29</v>
      </c>
      <c r="F12" s="11"/>
      <c r="G12" s="11"/>
      <c r="H12" s="11">
        <v>9732894088</v>
      </c>
      <c r="I12" s="25">
        <v>38982</v>
      </c>
      <c r="J12" s="11" t="s">
        <v>30</v>
      </c>
      <c r="K12" s="11">
        <v>1</v>
      </c>
      <c r="L12" s="11" t="s">
        <v>31</v>
      </c>
      <c r="M12" s="11" t="s">
        <v>62</v>
      </c>
      <c r="N12" s="11">
        <v>30</v>
      </c>
      <c r="O12" s="11" t="s">
        <v>63</v>
      </c>
      <c r="P12" s="11">
        <v>8000</v>
      </c>
      <c r="Q12" s="11" t="s">
        <v>64</v>
      </c>
      <c r="R12" s="11" t="s">
        <v>35</v>
      </c>
      <c r="S12" s="11"/>
      <c r="T12" s="11">
        <v>0</v>
      </c>
      <c r="U12" s="11" t="s">
        <v>65</v>
      </c>
      <c r="V12" s="11" t="s">
        <v>66</v>
      </c>
      <c r="W12" s="11" t="s">
        <v>67</v>
      </c>
      <c r="X12" s="11">
        <v>721633</v>
      </c>
      <c r="Y12" s="11" t="s">
        <v>59</v>
      </c>
      <c r="Z12" s="11" t="s">
        <v>40</v>
      </c>
      <c r="AA12" s="11" t="s">
        <v>41</v>
      </c>
      <c r="AB12" s="11" t="s">
        <v>42</v>
      </c>
      <c r="AC12" s="11" t="s">
        <v>43</v>
      </c>
      <c r="AD12" s="11" t="s">
        <v>44</v>
      </c>
      <c r="AE12" s="11">
        <v>79</v>
      </c>
      <c r="AF12" s="7">
        <v>85</v>
      </c>
      <c r="AG12" s="7">
        <v>80</v>
      </c>
      <c r="AH12" s="7">
        <v>95</v>
      </c>
      <c r="AI12" s="7">
        <v>85</v>
      </c>
      <c r="AJ12" s="7">
        <v>82</v>
      </c>
      <c r="AK12" s="7">
        <f t="shared" si="0"/>
        <v>506</v>
      </c>
      <c r="AL12" s="7">
        <f t="shared" si="1"/>
        <v>84.333333333333329</v>
      </c>
    </row>
    <row r="13" spans="1:40" ht="24.95" customHeight="1">
      <c r="A13" s="10">
        <v>8</v>
      </c>
      <c r="B13" s="47">
        <v>27090</v>
      </c>
      <c r="C13" s="11" t="s">
        <v>124</v>
      </c>
      <c r="D13" s="11"/>
      <c r="E13" s="11" t="s">
        <v>29</v>
      </c>
      <c r="F13" s="11"/>
      <c r="G13" s="11"/>
      <c r="H13" s="11">
        <v>8145032826</v>
      </c>
      <c r="I13" s="25">
        <v>38835</v>
      </c>
      <c r="J13" s="11" t="s">
        <v>30</v>
      </c>
      <c r="K13" s="11">
        <v>3</v>
      </c>
      <c r="L13" s="11" t="s">
        <v>31</v>
      </c>
      <c r="M13" s="11" t="s">
        <v>125</v>
      </c>
      <c r="N13" s="11">
        <v>76</v>
      </c>
      <c r="O13" s="11" t="s">
        <v>33</v>
      </c>
      <c r="P13" s="11">
        <v>4000</v>
      </c>
      <c r="Q13" s="11" t="s">
        <v>126</v>
      </c>
      <c r="R13" s="11" t="s">
        <v>35</v>
      </c>
      <c r="S13" s="11"/>
      <c r="T13" s="11">
        <v>0</v>
      </c>
      <c r="U13" s="11" t="s">
        <v>127</v>
      </c>
      <c r="V13" s="11" t="s">
        <v>128</v>
      </c>
      <c r="W13" s="11" t="s">
        <v>75</v>
      </c>
      <c r="X13" s="11">
        <v>721150</v>
      </c>
      <c r="Y13" s="11" t="s">
        <v>59</v>
      </c>
      <c r="Z13" s="11" t="s">
        <v>40</v>
      </c>
      <c r="AA13" s="11" t="s">
        <v>41</v>
      </c>
      <c r="AB13" s="11" t="s">
        <v>42</v>
      </c>
      <c r="AC13" s="11" t="s">
        <v>52</v>
      </c>
      <c r="AD13" s="11" t="s">
        <v>44</v>
      </c>
      <c r="AE13" s="11">
        <v>81</v>
      </c>
      <c r="AF13" s="7">
        <v>84</v>
      </c>
      <c r="AG13" s="7">
        <v>79</v>
      </c>
      <c r="AH13" s="7">
        <v>82</v>
      </c>
      <c r="AI13" s="7">
        <v>97</v>
      </c>
      <c r="AJ13" s="7">
        <v>70</v>
      </c>
      <c r="AK13" s="7">
        <f t="shared" si="0"/>
        <v>493</v>
      </c>
      <c r="AL13" s="7">
        <f t="shared" si="1"/>
        <v>82.166666666666671</v>
      </c>
    </row>
    <row r="14" spans="1:40" ht="24.95" customHeight="1">
      <c r="A14" s="10">
        <v>9</v>
      </c>
      <c r="B14" s="47">
        <v>26985</v>
      </c>
      <c r="C14" s="11" t="s">
        <v>88</v>
      </c>
      <c r="D14" s="11"/>
      <c r="E14" s="11" t="s">
        <v>29</v>
      </c>
      <c r="F14" s="11"/>
      <c r="G14" s="11"/>
      <c r="H14" s="11">
        <v>9051879428</v>
      </c>
      <c r="I14" s="11" t="s">
        <v>89</v>
      </c>
      <c r="J14" s="11" t="s">
        <v>30</v>
      </c>
      <c r="K14" s="11">
        <v>3</v>
      </c>
      <c r="L14" s="11" t="s">
        <v>31</v>
      </c>
      <c r="M14" s="11" t="s">
        <v>90</v>
      </c>
      <c r="N14" s="11">
        <v>97</v>
      </c>
      <c r="O14" s="11" t="s">
        <v>71</v>
      </c>
      <c r="P14" s="11">
        <v>6000</v>
      </c>
      <c r="Q14" s="11" t="s">
        <v>91</v>
      </c>
      <c r="R14" s="11" t="s">
        <v>35</v>
      </c>
      <c r="S14" s="11"/>
      <c r="T14" s="11">
        <v>1</v>
      </c>
      <c r="U14" s="11" t="s">
        <v>92</v>
      </c>
      <c r="V14" s="11" t="s">
        <v>92</v>
      </c>
      <c r="W14" s="11" t="s">
        <v>93</v>
      </c>
      <c r="X14" s="11">
        <v>713421</v>
      </c>
      <c r="Y14" s="11" t="s">
        <v>94</v>
      </c>
      <c r="Z14" s="11" t="s">
        <v>40</v>
      </c>
      <c r="AA14" s="11" t="s">
        <v>41</v>
      </c>
      <c r="AB14" s="11" t="s">
        <v>42</v>
      </c>
      <c r="AC14" s="11" t="s">
        <v>95</v>
      </c>
      <c r="AD14" s="11" t="s">
        <v>44</v>
      </c>
      <c r="AE14" s="11">
        <v>77</v>
      </c>
      <c r="AF14" s="7">
        <v>73</v>
      </c>
      <c r="AG14" s="7">
        <v>85</v>
      </c>
      <c r="AH14" s="7">
        <v>87</v>
      </c>
      <c r="AI14" s="7">
        <v>94</v>
      </c>
      <c r="AJ14" s="7">
        <v>68</v>
      </c>
      <c r="AK14" s="7">
        <f t="shared" si="0"/>
        <v>484</v>
      </c>
      <c r="AL14" s="7">
        <f t="shared" si="1"/>
        <v>80.666666666666671</v>
      </c>
    </row>
    <row r="15" spans="1:40" ht="24.95" customHeight="1">
      <c r="A15" s="10">
        <v>10</v>
      </c>
      <c r="B15" s="47">
        <v>27025</v>
      </c>
      <c r="C15" s="11" t="s">
        <v>104</v>
      </c>
      <c r="D15" s="11"/>
      <c r="E15" s="11" t="s">
        <v>29</v>
      </c>
      <c r="F15" s="11"/>
      <c r="G15" s="11"/>
      <c r="H15" s="11">
        <v>9635378980</v>
      </c>
      <c r="I15" s="25">
        <v>38897</v>
      </c>
      <c r="J15" s="11" t="s">
        <v>30</v>
      </c>
      <c r="K15" s="11">
        <v>3</v>
      </c>
      <c r="L15" s="11" t="s">
        <v>31</v>
      </c>
      <c r="M15" s="11" t="s">
        <v>105</v>
      </c>
      <c r="N15" s="11">
        <v>21</v>
      </c>
      <c r="O15" s="11" t="s">
        <v>33</v>
      </c>
      <c r="P15" s="11">
        <v>6000</v>
      </c>
      <c r="Q15" s="11" t="s">
        <v>106</v>
      </c>
      <c r="R15" s="11" t="s">
        <v>35</v>
      </c>
      <c r="S15" s="11"/>
      <c r="T15" s="11">
        <v>0</v>
      </c>
      <c r="U15" s="11" t="s">
        <v>107</v>
      </c>
      <c r="V15" s="11" t="s">
        <v>108</v>
      </c>
      <c r="W15" s="11" t="s">
        <v>109</v>
      </c>
      <c r="X15" s="11">
        <v>721258</v>
      </c>
      <c r="Y15" s="11" t="s">
        <v>59</v>
      </c>
      <c r="Z15" s="11" t="s">
        <v>40</v>
      </c>
      <c r="AA15" s="11" t="s">
        <v>41</v>
      </c>
      <c r="AB15" s="11" t="s">
        <v>42</v>
      </c>
      <c r="AC15" s="11" t="s">
        <v>110</v>
      </c>
      <c r="AD15" s="11" t="s">
        <v>44</v>
      </c>
      <c r="AE15" s="11">
        <v>80</v>
      </c>
      <c r="AF15" s="7">
        <v>64</v>
      </c>
      <c r="AG15" s="7">
        <v>80</v>
      </c>
      <c r="AH15" s="7">
        <v>87</v>
      </c>
      <c r="AI15" s="7">
        <v>92</v>
      </c>
      <c r="AJ15" s="7">
        <v>79</v>
      </c>
      <c r="AK15" s="7">
        <f t="shared" si="0"/>
        <v>482</v>
      </c>
      <c r="AL15" s="7">
        <f t="shared" si="1"/>
        <v>80.333333333333329</v>
      </c>
    </row>
    <row r="16" spans="1:40" ht="24.95" customHeight="1">
      <c r="A16" s="10">
        <v>11</v>
      </c>
      <c r="B16" s="47">
        <v>26992</v>
      </c>
      <c r="C16" s="11" t="s">
        <v>96</v>
      </c>
      <c r="D16" s="11"/>
      <c r="E16" s="11" t="s">
        <v>29</v>
      </c>
      <c r="F16" s="11"/>
      <c r="G16" s="11"/>
      <c r="H16" s="11">
        <v>9775374960</v>
      </c>
      <c r="I16" s="25">
        <v>38802</v>
      </c>
      <c r="J16" s="11" t="s">
        <v>30</v>
      </c>
      <c r="K16" s="11">
        <v>3</v>
      </c>
      <c r="L16" s="11" t="s">
        <v>31</v>
      </c>
      <c r="M16" s="11" t="s">
        <v>97</v>
      </c>
      <c r="N16" s="11">
        <v>22</v>
      </c>
      <c r="O16" s="11" t="s">
        <v>78</v>
      </c>
      <c r="P16" s="11">
        <v>3000</v>
      </c>
      <c r="Q16" s="11" t="s">
        <v>98</v>
      </c>
      <c r="R16" s="11" t="s">
        <v>35</v>
      </c>
      <c r="S16" s="11"/>
      <c r="T16" s="11">
        <v>0</v>
      </c>
      <c r="U16" s="11" t="s">
        <v>99</v>
      </c>
      <c r="V16" s="11" t="s">
        <v>100</v>
      </c>
      <c r="W16" s="11" t="s">
        <v>101</v>
      </c>
      <c r="X16" s="11">
        <v>722164</v>
      </c>
      <c r="Y16" s="11" t="s">
        <v>102</v>
      </c>
      <c r="Z16" s="11" t="s">
        <v>40</v>
      </c>
      <c r="AA16" s="11" t="s">
        <v>41</v>
      </c>
      <c r="AB16" s="11" t="s">
        <v>42</v>
      </c>
      <c r="AC16" s="11" t="s">
        <v>103</v>
      </c>
      <c r="AD16" s="11" t="s">
        <v>44</v>
      </c>
      <c r="AE16" s="11">
        <v>76</v>
      </c>
      <c r="AF16" s="7">
        <v>60</v>
      </c>
      <c r="AG16" s="7">
        <v>77</v>
      </c>
      <c r="AH16" s="7">
        <v>88</v>
      </c>
      <c r="AI16" s="7">
        <v>87</v>
      </c>
      <c r="AJ16" s="7">
        <v>77</v>
      </c>
      <c r="AK16" s="7">
        <f t="shared" si="0"/>
        <v>465</v>
      </c>
      <c r="AL16" s="7">
        <f t="shared" si="1"/>
        <v>77.5</v>
      </c>
    </row>
    <row r="17" spans="1:38" ht="24.95" customHeight="1">
      <c r="A17" s="10">
        <v>12</v>
      </c>
      <c r="B17" s="47">
        <v>27082</v>
      </c>
      <c r="C17" s="11" t="s">
        <v>121</v>
      </c>
      <c r="D17" s="11"/>
      <c r="E17" s="11" t="s">
        <v>29</v>
      </c>
      <c r="F17" s="11"/>
      <c r="G17" s="11"/>
      <c r="H17" s="11">
        <v>8116626828</v>
      </c>
      <c r="I17" s="25">
        <v>38918</v>
      </c>
      <c r="J17" s="11" t="s">
        <v>30</v>
      </c>
      <c r="K17" s="11">
        <v>3</v>
      </c>
      <c r="L17" s="11" t="s">
        <v>31</v>
      </c>
      <c r="M17" s="11" t="s">
        <v>122</v>
      </c>
      <c r="N17" s="11">
        <v>76</v>
      </c>
      <c r="O17" s="11" t="s">
        <v>33</v>
      </c>
      <c r="P17" s="11">
        <v>4000</v>
      </c>
      <c r="Q17" s="11" t="s">
        <v>123</v>
      </c>
      <c r="R17" s="11" t="s">
        <v>35</v>
      </c>
      <c r="S17" s="11"/>
      <c r="T17" s="11">
        <v>0</v>
      </c>
      <c r="U17" s="11" t="s">
        <v>81</v>
      </c>
      <c r="V17" s="11" t="s">
        <v>81</v>
      </c>
      <c r="W17" s="11" t="s">
        <v>75</v>
      </c>
      <c r="X17" s="11">
        <v>721150</v>
      </c>
      <c r="Y17" s="11" t="s">
        <v>59</v>
      </c>
      <c r="Z17" s="11" t="s">
        <v>40</v>
      </c>
      <c r="AA17" s="11" t="s">
        <v>41</v>
      </c>
      <c r="AB17" s="11" t="s">
        <v>42</v>
      </c>
      <c r="AC17" s="11" t="s">
        <v>103</v>
      </c>
      <c r="AD17" s="11" t="s">
        <v>44</v>
      </c>
      <c r="AE17" s="11">
        <v>75</v>
      </c>
      <c r="AF17" s="7">
        <v>64</v>
      </c>
      <c r="AG17" s="7">
        <v>77</v>
      </c>
      <c r="AH17" s="7">
        <v>87</v>
      </c>
      <c r="AI17" s="7">
        <v>91</v>
      </c>
      <c r="AJ17" s="7">
        <v>66</v>
      </c>
      <c r="AK17" s="7">
        <f t="shared" si="0"/>
        <v>460</v>
      </c>
      <c r="AL17" s="7">
        <f t="shared" si="1"/>
        <v>76.666666666666671</v>
      </c>
    </row>
    <row r="18" spans="1:38" ht="24.95" customHeight="1">
      <c r="A18" s="10">
        <v>13</v>
      </c>
      <c r="B18" s="47">
        <v>27078</v>
      </c>
      <c r="C18" s="11" t="s">
        <v>118</v>
      </c>
      <c r="D18" s="11"/>
      <c r="E18" s="11" t="s">
        <v>29</v>
      </c>
      <c r="F18" s="11"/>
      <c r="G18" s="11"/>
      <c r="H18" s="11">
        <v>8768979781</v>
      </c>
      <c r="I18" s="25">
        <v>38886</v>
      </c>
      <c r="J18" s="11" t="s">
        <v>30</v>
      </c>
      <c r="K18" s="11">
        <v>3</v>
      </c>
      <c r="L18" s="11" t="s">
        <v>31</v>
      </c>
      <c r="M18" s="11" t="s">
        <v>119</v>
      </c>
      <c r="N18" s="11">
        <v>78</v>
      </c>
      <c r="O18" s="11" t="s">
        <v>33</v>
      </c>
      <c r="P18" s="11">
        <v>3000</v>
      </c>
      <c r="Q18" s="11" t="s">
        <v>120</v>
      </c>
      <c r="R18" s="11" t="s">
        <v>35</v>
      </c>
      <c r="S18" s="11"/>
      <c r="T18" s="11">
        <v>0</v>
      </c>
      <c r="U18" s="11" t="s">
        <v>115</v>
      </c>
      <c r="V18" s="11" t="s">
        <v>116</v>
      </c>
      <c r="W18" s="11" t="s">
        <v>75</v>
      </c>
      <c r="X18" s="11">
        <v>721150</v>
      </c>
      <c r="Y18" s="11" t="s">
        <v>59</v>
      </c>
      <c r="Z18" s="11" t="s">
        <v>40</v>
      </c>
      <c r="AA18" s="11" t="s">
        <v>41</v>
      </c>
      <c r="AB18" s="11" t="s">
        <v>42</v>
      </c>
      <c r="AC18" s="11" t="s">
        <v>117</v>
      </c>
      <c r="AD18" s="11" t="s">
        <v>44</v>
      </c>
      <c r="AE18" s="11">
        <v>71</v>
      </c>
      <c r="AF18" s="7">
        <v>69</v>
      </c>
      <c r="AG18" s="7">
        <v>66</v>
      </c>
      <c r="AH18" s="7">
        <v>69</v>
      </c>
      <c r="AI18" s="7">
        <v>90</v>
      </c>
      <c r="AJ18" s="7">
        <v>81</v>
      </c>
      <c r="AK18" s="7">
        <f t="shared" si="0"/>
        <v>446</v>
      </c>
      <c r="AL18" s="7">
        <f t="shared" si="1"/>
        <v>74.333333333333329</v>
      </c>
    </row>
    <row r="19" spans="1:38" ht="24.95" customHeight="1">
      <c r="A19" s="10">
        <v>14</v>
      </c>
      <c r="B19" s="47">
        <v>26795</v>
      </c>
      <c r="C19" s="11" t="s">
        <v>28</v>
      </c>
      <c r="D19" s="11"/>
      <c r="E19" s="11" t="s">
        <v>29</v>
      </c>
      <c r="F19" s="11"/>
      <c r="G19" s="11"/>
      <c r="H19" s="11">
        <v>9733932285</v>
      </c>
      <c r="I19" s="25">
        <v>38146</v>
      </c>
      <c r="J19" s="11" t="s">
        <v>30</v>
      </c>
      <c r="K19" s="11">
        <v>3</v>
      </c>
      <c r="L19" s="11" t="s">
        <v>31</v>
      </c>
      <c r="M19" s="11" t="s">
        <v>32</v>
      </c>
      <c r="N19" s="11">
        <v>31</v>
      </c>
      <c r="O19" s="11" t="s">
        <v>33</v>
      </c>
      <c r="P19" s="11">
        <v>10000</v>
      </c>
      <c r="Q19" s="11" t="s">
        <v>34</v>
      </c>
      <c r="R19" s="11" t="s">
        <v>35</v>
      </c>
      <c r="S19" s="11"/>
      <c r="T19" s="11">
        <v>0</v>
      </c>
      <c r="U19" s="11" t="s">
        <v>36</v>
      </c>
      <c r="V19" s="11" t="s">
        <v>37</v>
      </c>
      <c r="W19" s="11" t="s">
        <v>38</v>
      </c>
      <c r="X19" s="11">
        <v>743456</v>
      </c>
      <c r="Y19" s="11" t="s">
        <v>39</v>
      </c>
      <c r="Z19" s="11" t="s">
        <v>40</v>
      </c>
      <c r="AA19" s="11" t="s">
        <v>41</v>
      </c>
      <c r="AB19" s="11" t="s">
        <v>42</v>
      </c>
      <c r="AC19" s="11" t="s">
        <v>43</v>
      </c>
      <c r="AD19" s="11" t="s">
        <v>44</v>
      </c>
      <c r="AE19" s="11">
        <v>73</v>
      </c>
      <c r="AF19" s="7">
        <v>65</v>
      </c>
      <c r="AG19" s="7">
        <v>66</v>
      </c>
      <c r="AH19" s="7">
        <v>86</v>
      </c>
      <c r="AI19" s="7">
        <v>91</v>
      </c>
      <c r="AJ19" s="7">
        <v>56</v>
      </c>
      <c r="AK19" s="7">
        <f t="shared" si="0"/>
        <v>437</v>
      </c>
      <c r="AL19" s="7">
        <f t="shared" si="1"/>
        <v>72.833333333333329</v>
      </c>
    </row>
    <row r="20" spans="1:38" ht="24.95" customHeight="1">
      <c r="A20" s="10">
        <v>15</v>
      </c>
      <c r="B20" s="47">
        <v>26801</v>
      </c>
      <c r="C20" s="11" t="s">
        <v>45</v>
      </c>
      <c r="D20" s="11"/>
      <c r="E20" s="11" t="s">
        <v>29</v>
      </c>
      <c r="F20" s="11"/>
      <c r="G20" s="11"/>
      <c r="H20" s="11">
        <v>9609634687</v>
      </c>
      <c r="I20" s="25">
        <v>39009</v>
      </c>
      <c r="J20" s="11" t="s">
        <v>30</v>
      </c>
      <c r="K20" s="11">
        <v>3</v>
      </c>
      <c r="L20" s="11" t="s">
        <v>31</v>
      </c>
      <c r="M20" s="11" t="s">
        <v>46</v>
      </c>
      <c r="N20" s="11">
        <v>31</v>
      </c>
      <c r="O20" s="11" t="s">
        <v>33</v>
      </c>
      <c r="P20" s="11">
        <v>8000</v>
      </c>
      <c r="Q20" s="11" t="s">
        <v>47</v>
      </c>
      <c r="R20" s="11" t="s">
        <v>35</v>
      </c>
      <c r="S20" s="11"/>
      <c r="T20" s="11">
        <v>0</v>
      </c>
      <c r="U20" s="11" t="s">
        <v>48</v>
      </c>
      <c r="V20" s="11" t="s">
        <v>49</v>
      </c>
      <c r="W20" s="11" t="s">
        <v>50</v>
      </c>
      <c r="X20" s="11">
        <v>721151</v>
      </c>
      <c r="Y20" s="11" t="s">
        <v>51</v>
      </c>
      <c r="Z20" s="11" t="s">
        <v>40</v>
      </c>
      <c r="AA20" s="11" t="s">
        <v>41</v>
      </c>
      <c r="AB20" s="11" t="s">
        <v>42</v>
      </c>
      <c r="AC20" s="11" t="s">
        <v>52</v>
      </c>
      <c r="AD20" s="11" t="s">
        <v>44</v>
      </c>
      <c r="AE20" s="11">
        <v>66</v>
      </c>
      <c r="AF20" s="7">
        <v>55</v>
      </c>
      <c r="AG20" s="7">
        <v>65</v>
      </c>
      <c r="AH20" s="7">
        <v>77</v>
      </c>
      <c r="AI20" s="7">
        <v>76</v>
      </c>
      <c r="AJ20" s="7">
        <v>72</v>
      </c>
      <c r="AK20" s="7">
        <f t="shared" si="0"/>
        <v>411</v>
      </c>
      <c r="AL20" s="7">
        <f t="shared" si="1"/>
        <v>68.5</v>
      </c>
    </row>
    <row r="21" spans="1:38" s="18" customFormat="1" ht="24.95" customHeight="1">
      <c r="A21" s="10">
        <v>16</v>
      </c>
      <c r="B21" s="47">
        <v>27783</v>
      </c>
      <c r="C21" s="12" t="s">
        <v>139</v>
      </c>
      <c r="D21" s="11"/>
      <c r="E21" s="11" t="s">
        <v>29</v>
      </c>
      <c r="F21" s="11"/>
      <c r="G21" s="11"/>
      <c r="H21" s="11">
        <v>9732002065</v>
      </c>
      <c r="I21" s="25">
        <v>39099</v>
      </c>
      <c r="J21" s="11" t="s">
        <v>30</v>
      </c>
      <c r="K21" s="11">
        <v>1</v>
      </c>
      <c r="L21" s="11" t="s">
        <v>31</v>
      </c>
      <c r="M21" s="11" t="s">
        <v>140</v>
      </c>
      <c r="N21" s="11">
        <v>76</v>
      </c>
      <c r="O21" s="11" t="s">
        <v>71</v>
      </c>
      <c r="P21" s="11">
        <v>6000</v>
      </c>
      <c r="Q21" s="11" t="s">
        <v>141</v>
      </c>
      <c r="R21" s="11" t="s">
        <v>35</v>
      </c>
      <c r="S21" s="11"/>
      <c r="T21" s="11">
        <v>0</v>
      </c>
      <c r="U21" s="11" t="s">
        <v>142</v>
      </c>
      <c r="V21" s="11" t="s">
        <v>142</v>
      </c>
      <c r="W21" s="11" t="s">
        <v>109</v>
      </c>
      <c r="X21" s="11">
        <v>721201</v>
      </c>
      <c r="Y21" s="11" t="s">
        <v>59</v>
      </c>
      <c r="Z21" s="11" t="s">
        <v>40</v>
      </c>
      <c r="AA21" s="11" t="s">
        <v>41</v>
      </c>
      <c r="AB21" s="11" t="s">
        <v>42</v>
      </c>
      <c r="AC21" s="11" t="s">
        <v>117</v>
      </c>
      <c r="AD21" s="11" t="s">
        <v>44</v>
      </c>
      <c r="AE21" s="11">
        <v>67</v>
      </c>
      <c r="AF21" s="7">
        <v>69</v>
      </c>
      <c r="AG21" s="7">
        <v>42</v>
      </c>
      <c r="AH21" s="7">
        <v>83</v>
      </c>
      <c r="AI21" s="7">
        <v>89</v>
      </c>
      <c r="AJ21" s="7">
        <v>60</v>
      </c>
      <c r="AK21" s="7">
        <f t="shared" si="0"/>
        <v>410</v>
      </c>
      <c r="AL21" s="7">
        <f t="shared" si="1"/>
        <v>68.333333333333329</v>
      </c>
    </row>
    <row r="22" spans="1:38" ht="24.95" customHeight="1">
      <c r="A22" s="10">
        <v>17</v>
      </c>
      <c r="B22" s="48">
        <v>28176</v>
      </c>
      <c r="C22" s="7" t="s">
        <v>662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>
        <v>60</v>
      </c>
      <c r="AF22" s="7">
        <v>49</v>
      </c>
      <c r="AG22" s="7">
        <v>56</v>
      </c>
      <c r="AH22" s="7">
        <v>72</v>
      </c>
      <c r="AI22" s="7">
        <v>83</v>
      </c>
      <c r="AJ22" s="7">
        <v>72</v>
      </c>
      <c r="AK22" s="7">
        <f t="shared" si="0"/>
        <v>392</v>
      </c>
      <c r="AL22" s="7">
        <f t="shared" si="1"/>
        <v>65.333333333333329</v>
      </c>
    </row>
    <row r="23" spans="1:38" ht="24.95" customHeight="1">
      <c r="A23" s="10">
        <v>18</v>
      </c>
      <c r="B23" s="47">
        <v>26958</v>
      </c>
      <c r="C23" s="11" t="s">
        <v>76</v>
      </c>
      <c r="D23" s="11"/>
      <c r="E23" s="11" t="s">
        <v>29</v>
      </c>
      <c r="F23" s="11"/>
      <c r="G23" s="11"/>
      <c r="H23" s="11">
        <v>9476332564</v>
      </c>
      <c r="I23" s="25">
        <v>38763</v>
      </c>
      <c r="J23" s="11" t="s">
        <v>30</v>
      </c>
      <c r="K23" s="11">
        <v>3</v>
      </c>
      <c r="L23" s="11" t="s">
        <v>31</v>
      </c>
      <c r="M23" s="11" t="s">
        <v>77</v>
      </c>
      <c r="N23" s="11">
        <v>31</v>
      </c>
      <c r="O23" s="11" t="s">
        <v>78</v>
      </c>
      <c r="P23" s="11">
        <v>7000</v>
      </c>
      <c r="Q23" s="11" t="s">
        <v>79</v>
      </c>
      <c r="R23" s="11" t="s">
        <v>35</v>
      </c>
      <c r="S23" s="11"/>
      <c r="T23" s="11">
        <v>0</v>
      </c>
      <c r="U23" s="11" t="s">
        <v>80</v>
      </c>
      <c r="V23" s="11" t="s">
        <v>81</v>
      </c>
      <c r="W23" s="11" t="s">
        <v>75</v>
      </c>
      <c r="X23" s="11">
        <v>721150</v>
      </c>
      <c r="Y23" s="11" t="s">
        <v>59</v>
      </c>
      <c r="Z23" s="11" t="s">
        <v>40</v>
      </c>
      <c r="AA23" s="11" t="s">
        <v>41</v>
      </c>
      <c r="AB23" s="11" t="s">
        <v>42</v>
      </c>
      <c r="AC23" s="11" t="s">
        <v>68</v>
      </c>
      <c r="AD23" s="11" t="s">
        <v>44</v>
      </c>
      <c r="AE23" s="11">
        <v>61</v>
      </c>
      <c r="AF23" s="7">
        <v>55</v>
      </c>
      <c r="AG23" s="7">
        <v>52</v>
      </c>
      <c r="AH23" s="7">
        <v>67</v>
      </c>
      <c r="AI23" s="7">
        <v>82</v>
      </c>
      <c r="AJ23" s="7">
        <v>65</v>
      </c>
      <c r="AK23" s="7">
        <f t="shared" si="0"/>
        <v>382</v>
      </c>
      <c r="AL23" s="7">
        <f t="shared" si="1"/>
        <v>63.666666666666664</v>
      </c>
    </row>
    <row r="25" spans="1:38">
      <c r="C25" s="7" t="s">
        <v>689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7">
        <f t="shared" ref="AE25:AL25" si="2">AE23+AE22+AE21+AE20+AE19+AE18+AE17+AE16+AE15+AE14+AE13+AE12+AE11+AE10+AE9+AE8+AE7+AE6</f>
        <v>1359</v>
      </c>
      <c r="AF25" s="7">
        <f t="shared" si="2"/>
        <v>1288</v>
      </c>
      <c r="AG25" s="7">
        <f t="shared" si="2"/>
        <v>1342</v>
      </c>
      <c r="AH25" s="7">
        <f t="shared" si="2"/>
        <v>1528</v>
      </c>
      <c r="AI25" s="7">
        <f t="shared" si="2"/>
        <v>1620</v>
      </c>
      <c r="AJ25" s="7">
        <f t="shared" si="2"/>
        <v>1372</v>
      </c>
      <c r="AK25" s="7">
        <f t="shared" si="2"/>
        <v>8509</v>
      </c>
      <c r="AL25" s="7">
        <f t="shared" si="2"/>
        <v>1418.1666666666665</v>
      </c>
    </row>
    <row r="26" spans="1:38">
      <c r="C26" s="7" t="s">
        <v>688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7">
        <f t="shared" ref="AE26:AL26" si="3">AE25/18</f>
        <v>75.5</v>
      </c>
      <c r="AF26" s="7">
        <f t="shared" si="3"/>
        <v>71.555555555555557</v>
      </c>
      <c r="AG26" s="7">
        <f t="shared" si="3"/>
        <v>74.555555555555557</v>
      </c>
      <c r="AH26" s="7">
        <f t="shared" si="3"/>
        <v>84.888888888888886</v>
      </c>
      <c r="AI26" s="7">
        <f t="shared" si="3"/>
        <v>90</v>
      </c>
      <c r="AJ26" s="7">
        <f t="shared" si="3"/>
        <v>76.222222222222229</v>
      </c>
      <c r="AK26" s="7">
        <f t="shared" si="3"/>
        <v>472.72222222222223</v>
      </c>
      <c r="AL26" s="7">
        <f t="shared" si="3"/>
        <v>78.787037037037024</v>
      </c>
    </row>
    <row r="27" spans="1:38">
      <c r="AH27" t="s">
        <v>683</v>
      </c>
    </row>
    <row r="28" spans="1:38">
      <c r="AH28" t="s">
        <v>684</v>
      </c>
    </row>
    <row r="33" spans="1:38" ht="20.25">
      <c r="A33" s="39" t="s">
        <v>695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</row>
    <row r="34" spans="1:38" ht="15.75">
      <c r="A34" s="40" t="s">
        <v>661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</row>
    <row r="35" spans="1:38" ht="18.75">
      <c r="A35" s="41" t="s">
        <v>692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</row>
    <row r="36" spans="1:38" ht="18.75">
      <c r="A36" s="41" t="s">
        <v>664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</row>
    <row r="39" spans="1:38">
      <c r="AE39" s="30" t="s">
        <v>670</v>
      </c>
      <c r="AF39" s="31" t="s">
        <v>671</v>
      </c>
      <c r="AG39" s="31" t="s">
        <v>672</v>
      </c>
      <c r="AH39" s="31" t="s">
        <v>673</v>
      </c>
      <c r="AI39" s="31" t="s">
        <v>674</v>
      </c>
      <c r="AJ39" s="31" t="s">
        <v>675</v>
      </c>
      <c r="AK39" s="31" t="s">
        <v>677</v>
      </c>
    </row>
    <row r="40" spans="1:38">
      <c r="AE40" s="32">
        <v>75.5</v>
      </c>
      <c r="AF40" s="32">
        <v>71.56</v>
      </c>
      <c r="AG40" s="32">
        <v>74.56</v>
      </c>
      <c r="AH40" s="32">
        <v>84.89</v>
      </c>
      <c r="AI40" s="32">
        <v>90</v>
      </c>
      <c r="AJ40" s="32">
        <v>76.22</v>
      </c>
      <c r="AK40" s="32">
        <v>78.8</v>
      </c>
    </row>
  </sheetData>
  <sortState ref="B6:AL23">
    <sortCondition descending="1" ref="AK6:AK23"/>
  </sortState>
  <mergeCells count="8">
    <mergeCell ref="A1:AN1"/>
    <mergeCell ref="A33:AL33"/>
    <mergeCell ref="A34:AL34"/>
    <mergeCell ref="A35:AL35"/>
    <mergeCell ref="A36:AL36"/>
    <mergeCell ref="A2:AL2"/>
    <mergeCell ref="A3:AL3"/>
    <mergeCell ref="A4:AL4"/>
  </mergeCells>
  <hyperlinks>
    <hyperlink ref="B19"/>
    <hyperlink ref="B20"/>
    <hyperlink ref="B10"/>
    <hyperlink ref="B12"/>
    <hyperlink ref="B7"/>
    <hyperlink ref="B23"/>
    <hyperlink ref="B8"/>
    <hyperlink ref="B14"/>
    <hyperlink ref="B16"/>
    <hyperlink ref="B15"/>
    <hyperlink ref="B11"/>
    <hyperlink ref="B18"/>
    <hyperlink ref="B17"/>
    <hyperlink ref="B13"/>
    <hyperlink ref="B9"/>
    <hyperlink ref="B6"/>
    <hyperlink ref="B21"/>
  </hyperlinks>
  <pageMargins left="0.30637254901960786" right="0.11029411764705882" top="0.39262820512820512" bottom="1" header="0.5" footer="0.5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1"/>
  <sheetViews>
    <sheetView topLeftCell="A4" workbookViewId="0">
      <selection activeCell="C10" sqref="C10"/>
    </sheetView>
  </sheetViews>
  <sheetFormatPr defaultRowHeight="15"/>
  <cols>
    <col min="1" max="1" width="6.85546875" customWidth="1"/>
    <col min="2" max="2" width="8.7109375" style="5" customWidth="1"/>
    <col min="3" max="3" width="23.140625" style="1" bestFit="1" customWidth="1"/>
    <col min="4" max="30" width="0.140625" hidden="1" customWidth="1"/>
    <col min="31" max="37" width="6.42578125" customWidth="1"/>
    <col min="38" max="38" width="6.140625" customWidth="1"/>
    <col min="39" max="39" width="6.42578125" customWidth="1"/>
    <col min="40" max="40" width="6.140625" customWidth="1"/>
  </cols>
  <sheetData>
    <row r="1" spans="1:40" ht="20.25">
      <c r="A1" s="39" t="s">
        <v>710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</row>
    <row r="2" spans="1:40" ht="15.75">
      <c r="A2" s="40" t="s">
        <v>661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1:40">
      <c r="A3" s="43" t="s">
        <v>692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1:40" ht="18.75">
      <c r="A4" s="41" t="s">
        <v>669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</row>
    <row r="5" spans="1:40" ht="21.95" customHeight="1">
      <c r="A5" s="8" t="s">
        <v>657</v>
      </c>
      <c r="B5" s="49" t="s">
        <v>655</v>
      </c>
      <c r="C5" s="3" t="s">
        <v>658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  <c r="S5" s="3" t="s">
        <v>16</v>
      </c>
      <c r="T5" s="3" t="s">
        <v>17</v>
      </c>
      <c r="U5" s="3" t="s">
        <v>18</v>
      </c>
      <c r="V5" s="3" t="s">
        <v>19</v>
      </c>
      <c r="W5" s="3" t="s">
        <v>20</v>
      </c>
      <c r="X5" s="3" t="s">
        <v>21</v>
      </c>
      <c r="Y5" s="3" t="s">
        <v>22</v>
      </c>
      <c r="Z5" s="3" t="s">
        <v>23</v>
      </c>
      <c r="AA5" s="3" t="s">
        <v>24</v>
      </c>
      <c r="AB5" s="3" t="s">
        <v>25</v>
      </c>
      <c r="AC5" s="3" t="s">
        <v>26</v>
      </c>
      <c r="AD5" s="21" t="s">
        <v>27</v>
      </c>
      <c r="AE5" s="3" t="s">
        <v>670</v>
      </c>
      <c r="AF5" s="8" t="s">
        <v>671</v>
      </c>
      <c r="AG5" s="8" t="s">
        <v>672</v>
      </c>
      <c r="AH5" s="8" t="s">
        <v>678</v>
      </c>
      <c r="AI5" s="8" t="s">
        <v>673</v>
      </c>
      <c r="AJ5" s="8" t="s">
        <v>679</v>
      </c>
      <c r="AK5" s="8" t="s">
        <v>680</v>
      </c>
      <c r="AL5" s="22" t="s">
        <v>675</v>
      </c>
      <c r="AM5" s="22" t="s">
        <v>676</v>
      </c>
      <c r="AN5" s="22" t="s">
        <v>677</v>
      </c>
    </row>
    <row r="6" spans="1:40" ht="21.95" customHeight="1">
      <c r="A6" s="8">
        <v>1</v>
      </c>
      <c r="B6" s="50">
        <v>22479</v>
      </c>
      <c r="C6" s="3" t="s">
        <v>195</v>
      </c>
      <c r="D6" s="3"/>
      <c r="E6" s="3" t="s">
        <v>29</v>
      </c>
      <c r="F6" s="3"/>
      <c r="G6" s="3"/>
      <c r="H6" s="3">
        <v>9647481615</v>
      </c>
      <c r="I6" s="13">
        <v>38176</v>
      </c>
      <c r="J6" s="3" t="s">
        <v>30</v>
      </c>
      <c r="K6" s="3">
        <v>3</v>
      </c>
      <c r="L6" s="3" t="s">
        <v>31</v>
      </c>
      <c r="M6" s="3" t="s">
        <v>196</v>
      </c>
      <c r="N6" s="3">
        <v>92</v>
      </c>
      <c r="O6" s="3" t="s">
        <v>78</v>
      </c>
      <c r="P6" s="3">
        <v>3500</v>
      </c>
      <c r="Q6" s="3" t="s">
        <v>197</v>
      </c>
      <c r="R6" s="3" t="s">
        <v>35</v>
      </c>
      <c r="S6" s="3"/>
      <c r="T6" s="3">
        <v>0</v>
      </c>
      <c r="U6" s="3" t="s">
        <v>198</v>
      </c>
      <c r="V6" s="3" t="s">
        <v>199</v>
      </c>
      <c r="W6" s="3" t="s">
        <v>134</v>
      </c>
      <c r="X6" s="3">
        <v>721212</v>
      </c>
      <c r="Y6" s="3" t="s">
        <v>59</v>
      </c>
      <c r="Z6" s="3" t="s">
        <v>40</v>
      </c>
      <c r="AA6" s="3" t="s">
        <v>147</v>
      </c>
      <c r="AB6" s="3" t="s">
        <v>42</v>
      </c>
      <c r="AC6" s="3" t="s">
        <v>200</v>
      </c>
      <c r="AD6" s="21" t="s">
        <v>149</v>
      </c>
      <c r="AE6" s="3">
        <v>88</v>
      </c>
      <c r="AF6" s="8">
        <v>94</v>
      </c>
      <c r="AG6" s="8">
        <v>97</v>
      </c>
      <c r="AH6" s="8">
        <v>97</v>
      </c>
      <c r="AI6" s="7">
        <v>96</v>
      </c>
      <c r="AJ6" s="7">
        <v>91</v>
      </c>
      <c r="AK6" s="7">
        <v>91</v>
      </c>
      <c r="AL6" s="7">
        <v>91</v>
      </c>
      <c r="AM6" s="7">
        <f t="shared" ref="AM6:AM26" si="0">AL6+AK6+AJ6+AI6+AH6+AG6+AF6+AE6</f>
        <v>745</v>
      </c>
      <c r="AN6" s="7">
        <f t="shared" ref="AN6:AN26" si="1">AM6*100/800</f>
        <v>93.125</v>
      </c>
    </row>
    <row r="7" spans="1:40" ht="21.95" customHeight="1">
      <c r="A7" s="8">
        <v>2</v>
      </c>
      <c r="B7" s="50">
        <v>22361</v>
      </c>
      <c r="C7" s="3" t="s">
        <v>156</v>
      </c>
      <c r="D7" s="3"/>
      <c r="E7" s="3" t="s">
        <v>29</v>
      </c>
      <c r="F7" s="3"/>
      <c r="G7" s="3"/>
      <c r="H7" s="3">
        <v>9734728751</v>
      </c>
      <c r="I7" s="13">
        <v>42268</v>
      </c>
      <c r="J7" s="3" t="s">
        <v>30</v>
      </c>
      <c r="K7" s="3">
        <v>3</v>
      </c>
      <c r="L7" s="3" t="s">
        <v>31</v>
      </c>
      <c r="M7" s="3" t="s">
        <v>157</v>
      </c>
      <c r="N7" s="3">
        <v>93</v>
      </c>
      <c r="O7" s="3" t="s">
        <v>33</v>
      </c>
      <c r="P7" s="3">
        <v>8000</v>
      </c>
      <c r="Q7" s="3" t="s">
        <v>91</v>
      </c>
      <c r="R7" s="3" t="s">
        <v>158</v>
      </c>
      <c r="S7" s="3"/>
      <c r="T7" s="3">
        <v>0</v>
      </c>
      <c r="U7" s="3" t="s">
        <v>159</v>
      </c>
      <c r="V7" s="3" t="s">
        <v>159</v>
      </c>
      <c r="W7" s="3" t="s">
        <v>160</v>
      </c>
      <c r="X7" s="3">
        <v>723121</v>
      </c>
      <c r="Y7" s="3" t="s">
        <v>161</v>
      </c>
      <c r="Z7" s="3" t="s">
        <v>40</v>
      </c>
      <c r="AA7" s="3" t="s">
        <v>147</v>
      </c>
      <c r="AB7" s="3" t="s">
        <v>42</v>
      </c>
      <c r="AC7" s="3" t="s">
        <v>162</v>
      </c>
      <c r="AD7" s="21" t="s">
        <v>149</v>
      </c>
      <c r="AE7" s="3">
        <v>89</v>
      </c>
      <c r="AF7" s="8">
        <v>75</v>
      </c>
      <c r="AG7" s="8">
        <v>93</v>
      </c>
      <c r="AH7" s="8">
        <v>96</v>
      </c>
      <c r="AI7" s="7">
        <v>96</v>
      </c>
      <c r="AJ7" s="7">
        <v>84</v>
      </c>
      <c r="AK7" s="7">
        <v>87</v>
      </c>
      <c r="AL7" s="7">
        <v>91</v>
      </c>
      <c r="AM7" s="7">
        <f t="shared" si="0"/>
        <v>711</v>
      </c>
      <c r="AN7" s="7">
        <f t="shared" si="1"/>
        <v>88.875</v>
      </c>
    </row>
    <row r="8" spans="1:40" ht="21.95" customHeight="1">
      <c r="A8" s="8">
        <v>3</v>
      </c>
      <c r="B8" s="50">
        <v>27001</v>
      </c>
      <c r="C8" s="3" t="s">
        <v>236</v>
      </c>
      <c r="D8" s="3"/>
      <c r="E8" s="3" t="s">
        <v>29</v>
      </c>
      <c r="F8" s="3"/>
      <c r="G8" s="3"/>
      <c r="H8" s="3">
        <v>8972124381</v>
      </c>
      <c r="I8" s="13">
        <v>42647</v>
      </c>
      <c r="J8" s="3" t="s">
        <v>30</v>
      </c>
      <c r="K8" s="3">
        <v>3</v>
      </c>
      <c r="L8" s="3" t="s">
        <v>31</v>
      </c>
      <c r="M8" s="3" t="s">
        <v>237</v>
      </c>
      <c r="N8" s="3">
        <v>92</v>
      </c>
      <c r="O8" s="3" t="s">
        <v>78</v>
      </c>
      <c r="P8" s="3">
        <v>3000</v>
      </c>
      <c r="Q8" s="3" t="s">
        <v>91</v>
      </c>
      <c r="R8" s="3" t="s">
        <v>35</v>
      </c>
      <c r="S8" s="3"/>
      <c r="T8" s="3">
        <v>1</v>
      </c>
      <c r="U8" s="3" t="s">
        <v>238</v>
      </c>
      <c r="V8" s="3" t="s">
        <v>239</v>
      </c>
      <c r="W8" s="3" t="s">
        <v>102</v>
      </c>
      <c r="X8" s="3">
        <v>722146</v>
      </c>
      <c r="Y8" s="3" t="s">
        <v>102</v>
      </c>
      <c r="Z8" s="3" t="s">
        <v>40</v>
      </c>
      <c r="AA8" s="3" t="s">
        <v>147</v>
      </c>
      <c r="AB8" s="3" t="s">
        <v>42</v>
      </c>
      <c r="AC8" s="3" t="s">
        <v>52</v>
      </c>
      <c r="AD8" s="21" t="s">
        <v>44</v>
      </c>
      <c r="AE8" s="3">
        <v>82</v>
      </c>
      <c r="AF8" s="8">
        <v>78</v>
      </c>
      <c r="AG8" s="8">
        <v>95</v>
      </c>
      <c r="AH8" s="8">
        <v>93</v>
      </c>
      <c r="AI8" s="7">
        <v>94</v>
      </c>
      <c r="AJ8" s="7">
        <v>90</v>
      </c>
      <c r="AK8" s="7">
        <v>80</v>
      </c>
      <c r="AL8" s="7">
        <v>84</v>
      </c>
      <c r="AM8" s="7">
        <f t="shared" si="0"/>
        <v>696</v>
      </c>
      <c r="AN8" s="7">
        <f t="shared" si="1"/>
        <v>87</v>
      </c>
    </row>
    <row r="9" spans="1:40" ht="21.95" customHeight="1">
      <c r="A9" s="8">
        <v>4</v>
      </c>
      <c r="B9" s="50">
        <v>22444</v>
      </c>
      <c r="C9" s="3" t="s">
        <v>183</v>
      </c>
      <c r="D9" s="3"/>
      <c r="E9" s="3" t="s">
        <v>29</v>
      </c>
      <c r="F9" s="3"/>
      <c r="G9" s="3"/>
      <c r="H9" s="3">
        <v>9830598760</v>
      </c>
      <c r="I9" s="13">
        <v>39092</v>
      </c>
      <c r="J9" s="3" t="s">
        <v>30</v>
      </c>
      <c r="K9" s="3">
        <v>3</v>
      </c>
      <c r="L9" s="3" t="s">
        <v>31</v>
      </c>
      <c r="M9" s="3" t="s">
        <v>184</v>
      </c>
      <c r="N9" s="3">
        <v>24</v>
      </c>
      <c r="O9" s="3" t="s">
        <v>71</v>
      </c>
      <c r="P9" s="3">
        <v>6000</v>
      </c>
      <c r="Q9" s="3" t="s">
        <v>185</v>
      </c>
      <c r="R9" s="3" t="s">
        <v>35</v>
      </c>
      <c r="S9" s="3"/>
      <c r="T9" s="3">
        <v>1</v>
      </c>
      <c r="U9" s="3" t="s">
        <v>186</v>
      </c>
      <c r="V9" s="3" t="s">
        <v>187</v>
      </c>
      <c r="W9" s="3" t="s">
        <v>188</v>
      </c>
      <c r="X9" s="3">
        <v>711312</v>
      </c>
      <c r="Y9" s="3" t="s">
        <v>189</v>
      </c>
      <c r="Z9" s="3" t="s">
        <v>40</v>
      </c>
      <c r="AA9" s="3" t="s">
        <v>147</v>
      </c>
      <c r="AB9" s="3" t="s">
        <v>42</v>
      </c>
      <c r="AC9" s="3" t="s">
        <v>155</v>
      </c>
      <c r="AD9" s="21" t="s">
        <v>149</v>
      </c>
      <c r="AE9" s="3">
        <v>89</v>
      </c>
      <c r="AF9" s="8">
        <v>85</v>
      </c>
      <c r="AG9" s="8">
        <v>82</v>
      </c>
      <c r="AH9" s="8">
        <v>97</v>
      </c>
      <c r="AI9" s="7">
        <v>96</v>
      </c>
      <c r="AJ9" s="7">
        <v>92</v>
      </c>
      <c r="AK9" s="7">
        <v>79</v>
      </c>
      <c r="AL9" s="7">
        <v>69</v>
      </c>
      <c r="AM9" s="7">
        <f t="shared" si="0"/>
        <v>689</v>
      </c>
      <c r="AN9" s="7">
        <f t="shared" si="1"/>
        <v>86.125</v>
      </c>
    </row>
    <row r="10" spans="1:40" ht="21.95" customHeight="1">
      <c r="A10" s="8">
        <v>5</v>
      </c>
      <c r="B10" s="50">
        <v>26922</v>
      </c>
      <c r="C10" s="3" t="s">
        <v>231</v>
      </c>
      <c r="D10" s="3"/>
      <c r="E10" s="3" t="s">
        <v>29</v>
      </c>
      <c r="F10" s="3"/>
      <c r="G10" s="3"/>
      <c r="H10" s="3">
        <v>9733914394</v>
      </c>
      <c r="I10" s="13">
        <v>38763</v>
      </c>
      <c r="J10" s="3" t="s">
        <v>30</v>
      </c>
      <c r="K10" s="3">
        <v>3</v>
      </c>
      <c r="L10" s="3" t="s">
        <v>31</v>
      </c>
      <c r="M10" s="3" t="s">
        <v>232</v>
      </c>
      <c r="N10" s="3">
        <v>78</v>
      </c>
      <c r="O10" s="3" t="s">
        <v>78</v>
      </c>
      <c r="P10" s="3">
        <v>4000</v>
      </c>
      <c r="Q10" s="3" t="s">
        <v>233</v>
      </c>
      <c r="R10" s="3" t="s">
        <v>35</v>
      </c>
      <c r="S10" s="3"/>
      <c r="T10" s="3">
        <v>0</v>
      </c>
      <c r="U10" s="3" t="s">
        <v>234</v>
      </c>
      <c r="V10" s="3" t="s">
        <v>235</v>
      </c>
      <c r="W10" s="3" t="s">
        <v>75</v>
      </c>
      <c r="X10" s="3">
        <v>721150</v>
      </c>
      <c r="Y10" s="3" t="s">
        <v>59</v>
      </c>
      <c r="Z10" s="3" t="s">
        <v>40</v>
      </c>
      <c r="AA10" s="3" t="s">
        <v>147</v>
      </c>
      <c r="AB10" s="3" t="s">
        <v>42</v>
      </c>
      <c r="AC10" s="3" t="s">
        <v>43</v>
      </c>
      <c r="AD10" s="21" t="s">
        <v>44</v>
      </c>
      <c r="AE10" s="3">
        <v>80</v>
      </c>
      <c r="AF10" s="8">
        <v>82</v>
      </c>
      <c r="AG10" s="8">
        <v>89</v>
      </c>
      <c r="AH10" s="8">
        <v>88</v>
      </c>
      <c r="AI10" s="7">
        <v>94</v>
      </c>
      <c r="AJ10" s="7">
        <v>86</v>
      </c>
      <c r="AK10" s="7">
        <v>88</v>
      </c>
      <c r="AL10" s="7">
        <v>80</v>
      </c>
      <c r="AM10" s="7">
        <f t="shared" si="0"/>
        <v>687</v>
      </c>
      <c r="AN10" s="7">
        <f t="shared" si="1"/>
        <v>85.875</v>
      </c>
    </row>
    <row r="11" spans="1:40" ht="21.95" customHeight="1">
      <c r="A11" s="8">
        <v>6</v>
      </c>
      <c r="B11" s="50">
        <v>22371</v>
      </c>
      <c r="C11" s="3" t="s">
        <v>163</v>
      </c>
      <c r="D11" s="3"/>
      <c r="E11" s="3" t="s">
        <v>29</v>
      </c>
      <c r="F11" s="3"/>
      <c r="G11" s="3"/>
      <c r="H11" s="3">
        <v>9093483791</v>
      </c>
      <c r="I11" s="13">
        <v>42265</v>
      </c>
      <c r="J11" s="3" t="s">
        <v>30</v>
      </c>
      <c r="K11" s="3">
        <v>3</v>
      </c>
      <c r="L11" s="3" t="s">
        <v>31</v>
      </c>
      <c r="M11" s="3" t="s">
        <v>164</v>
      </c>
      <c r="N11" s="3">
        <v>54</v>
      </c>
      <c r="O11" s="3" t="s">
        <v>33</v>
      </c>
      <c r="P11" s="3">
        <v>6000</v>
      </c>
      <c r="Q11" s="3" t="s">
        <v>165</v>
      </c>
      <c r="R11" s="3" t="s">
        <v>35</v>
      </c>
      <c r="S11" s="3"/>
      <c r="T11" s="3">
        <v>0</v>
      </c>
      <c r="U11" s="3" t="s">
        <v>166</v>
      </c>
      <c r="V11" s="3" t="s">
        <v>166</v>
      </c>
      <c r="W11" s="3" t="s">
        <v>167</v>
      </c>
      <c r="X11" s="3">
        <v>721628</v>
      </c>
      <c r="Y11" s="3" t="s">
        <v>51</v>
      </c>
      <c r="Z11" s="3" t="s">
        <v>40</v>
      </c>
      <c r="AA11" s="3" t="s">
        <v>147</v>
      </c>
      <c r="AB11" s="3" t="s">
        <v>42</v>
      </c>
      <c r="AC11" s="3" t="s">
        <v>168</v>
      </c>
      <c r="AD11" s="21" t="s">
        <v>149</v>
      </c>
      <c r="AE11" s="3">
        <v>87</v>
      </c>
      <c r="AF11" s="8">
        <v>75</v>
      </c>
      <c r="AG11" s="8">
        <v>81</v>
      </c>
      <c r="AH11" s="8">
        <v>93</v>
      </c>
      <c r="AI11" s="7">
        <v>90</v>
      </c>
      <c r="AJ11" s="7">
        <v>88</v>
      </c>
      <c r="AK11" s="7">
        <v>89</v>
      </c>
      <c r="AL11" s="7">
        <v>68</v>
      </c>
      <c r="AM11" s="7">
        <f t="shared" si="0"/>
        <v>671</v>
      </c>
      <c r="AN11" s="7">
        <f t="shared" si="1"/>
        <v>83.875</v>
      </c>
    </row>
    <row r="12" spans="1:40" ht="21.95" customHeight="1">
      <c r="A12" s="8">
        <v>7</v>
      </c>
      <c r="B12" s="50">
        <v>22474</v>
      </c>
      <c r="C12" s="3" t="s">
        <v>190</v>
      </c>
      <c r="D12" s="3"/>
      <c r="E12" s="3" t="s">
        <v>29</v>
      </c>
      <c r="F12" s="3"/>
      <c r="G12" s="3"/>
      <c r="H12" s="3">
        <v>8145994346</v>
      </c>
      <c r="I12" s="13">
        <v>42260</v>
      </c>
      <c r="J12" s="3" t="s">
        <v>30</v>
      </c>
      <c r="K12" s="3">
        <v>3</v>
      </c>
      <c r="L12" s="3" t="s">
        <v>31</v>
      </c>
      <c r="M12" s="3" t="s">
        <v>191</v>
      </c>
      <c r="N12" s="3">
        <v>54</v>
      </c>
      <c r="O12" s="3" t="s">
        <v>174</v>
      </c>
      <c r="P12" s="3">
        <v>3000</v>
      </c>
      <c r="Q12" s="3" t="s">
        <v>192</v>
      </c>
      <c r="R12" s="3" t="s">
        <v>35</v>
      </c>
      <c r="S12" s="3"/>
      <c r="T12" s="3">
        <v>0</v>
      </c>
      <c r="U12" s="3" t="s">
        <v>193</v>
      </c>
      <c r="V12" s="3" t="s">
        <v>193</v>
      </c>
      <c r="W12" s="3" t="s">
        <v>194</v>
      </c>
      <c r="X12" s="3">
        <v>722205</v>
      </c>
      <c r="Y12" s="3" t="s">
        <v>102</v>
      </c>
      <c r="Z12" s="3" t="s">
        <v>40</v>
      </c>
      <c r="AA12" s="3" t="s">
        <v>147</v>
      </c>
      <c r="AB12" s="3" t="s">
        <v>42</v>
      </c>
      <c r="AC12" s="3" t="s">
        <v>162</v>
      </c>
      <c r="AD12" s="21" t="s">
        <v>149</v>
      </c>
      <c r="AE12" s="3">
        <v>80</v>
      </c>
      <c r="AF12" s="8">
        <v>68</v>
      </c>
      <c r="AG12" s="8">
        <v>86</v>
      </c>
      <c r="AH12" s="8">
        <v>94</v>
      </c>
      <c r="AI12" s="7">
        <v>96</v>
      </c>
      <c r="AJ12" s="7">
        <v>71</v>
      </c>
      <c r="AK12" s="7">
        <v>84</v>
      </c>
      <c r="AL12" s="7">
        <v>84</v>
      </c>
      <c r="AM12" s="7">
        <f t="shared" si="0"/>
        <v>663</v>
      </c>
      <c r="AN12" s="7">
        <f t="shared" si="1"/>
        <v>82.875</v>
      </c>
    </row>
    <row r="13" spans="1:40" ht="21.95" customHeight="1">
      <c r="A13" s="8">
        <v>8</v>
      </c>
      <c r="B13" s="50">
        <v>22514</v>
      </c>
      <c r="C13" s="3" t="s">
        <v>205</v>
      </c>
      <c r="D13" s="3"/>
      <c r="E13" s="3" t="s">
        <v>29</v>
      </c>
      <c r="F13" s="3"/>
      <c r="G13" s="3"/>
      <c r="H13" s="3">
        <v>8478976009</v>
      </c>
      <c r="I13" s="13">
        <v>42259</v>
      </c>
      <c r="J13" s="3" t="s">
        <v>30</v>
      </c>
      <c r="K13" s="3">
        <v>3</v>
      </c>
      <c r="L13" s="3" t="s">
        <v>206</v>
      </c>
      <c r="M13" s="3" t="s">
        <v>207</v>
      </c>
      <c r="N13" s="3">
        <v>98</v>
      </c>
      <c r="O13" s="3" t="s">
        <v>33</v>
      </c>
      <c r="P13" s="3">
        <v>6000</v>
      </c>
      <c r="Q13" s="3" t="s">
        <v>208</v>
      </c>
      <c r="R13" s="3" t="s">
        <v>35</v>
      </c>
      <c r="S13" s="3"/>
      <c r="T13" s="3">
        <v>0</v>
      </c>
      <c r="U13" s="3" t="s">
        <v>209</v>
      </c>
      <c r="V13" s="3" t="s">
        <v>210</v>
      </c>
      <c r="W13" s="3" t="s">
        <v>211</v>
      </c>
      <c r="X13" s="3">
        <v>711316</v>
      </c>
      <c r="Y13" s="3" t="s">
        <v>189</v>
      </c>
      <c r="Z13" s="3" t="s">
        <v>40</v>
      </c>
      <c r="AA13" s="3" t="s">
        <v>147</v>
      </c>
      <c r="AB13" s="3" t="s">
        <v>42</v>
      </c>
      <c r="AC13" s="3" t="s">
        <v>212</v>
      </c>
      <c r="AD13" s="21" t="s">
        <v>149</v>
      </c>
      <c r="AE13" s="3">
        <v>79</v>
      </c>
      <c r="AF13" s="8">
        <v>77</v>
      </c>
      <c r="AG13" s="8">
        <v>94</v>
      </c>
      <c r="AH13" s="8">
        <v>91</v>
      </c>
      <c r="AI13" s="7">
        <v>96</v>
      </c>
      <c r="AJ13" s="7">
        <v>71</v>
      </c>
      <c r="AK13" s="7">
        <v>89</v>
      </c>
      <c r="AL13" s="7">
        <v>61</v>
      </c>
      <c r="AM13" s="7">
        <f t="shared" si="0"/>
        <v>658</v>
      </c>
      <c r="AN13" s="7">
        <f t="shared" si="1"/>
        <v>82.25</v>
      </c>
    </row>
    <row r="14" spans="1:40" ht="21.95" customHeight="1">
      <c r="A14" s="8">
        <v>9</v>
      </c>
      <c r="B14" s="50">
        <v>22496</v>
      </c>
      <c r="C14" s="3" t="s">
        <v>201</v>
      </c>
      <c r="D14" s="3"/>
      <c r="E14" s="3" t="s">
        <v>29</v>
      </c>
      <c r="F14" s="3"/>
      <c r="G14" s="3"/>
      <c r="H14" s="3">
        <v>9735266269</v>
      </c>
      <c r="I14" s="13">
        <v>38562</v>
      </c>
      <c r="J14" s="3" t="s">
        <v>30</v>
      </c>
      <c r="K14" s="3">
        <v>1</v>
      </c>
      <c r="L14" s="3" t="s">
        <v>31</v>
      </c>
      <c r="M14" s="3" t="s">
        <v>202</v>
      </c>
      <c r="N14" s="3">
        <v>21</v>
      </c>
      <c r="O14" s="3" t="s">
        <v>71</v>
      </c>
      <c r="P14" s="3">
        <v>4000</v>
      </c>
      <c r="Q14" s="3" t="s">
        <v>203</v>
      </c>
      <c r="R14" s="3" t="s">
        <v>35</v>
      </c>
      <c r="S14" s="3"/>
      <c r="T14" s="3">
        <v>0</v>
      </c>
      <c r="U14" s="3" t="s">
        <v>204</v>
      </c>
      <c r="V14" s="3" t="s">
        <v>128</v>
      </c>
      <c r="W14" s="3" t="s">
        <v>75</v>
      </c>
      <c r="X14" s="3">
        <v>721150</v>
      </c>
      <c r="Y14" s="3" t="s">
        <v>59</v>
      </c>
      <c r="Z14" s="3" t="s">
        <v>40</v>
      </c>
      <c r="AA14" s="3" t="s">
        <v>147</v>
      </c>
      <c r="AB14" s="3" t="s">
        <v>42</v>
      </c>
      <c r="AC14" s="3" t="s">
        <v>173</v>
      </c>
      <c r="AD14" s="21" t="s">
        <v>149</v>
      </c>
      <c r="AE14" s="3">
        <v>80</v>
      </c>
      <c r="AF14" s="8">
        <v>81</v>
      </c>
      <c r="AG14" s="8">
        <v>87</v>
      </c>
      <c r="AH14" s="8">
        <v>91</v>
      </c>
      <c r="AI14" s="7">
        <v>92</v>
      </c>
      <c r="AJ14" s="7">
        <v>71</v>
      </c>
      <c r="AK14" s="7">
        <v>70</v>
      </c>
      <c r="AL14" s="7">
        <v>73</v>
      </c>
      <c r="AM14" s="7">
        <f t="shared" si="0"/>
        <v>645</v>
      </c>
      <c r="AN14" s="7">
        <f t="shared" si="1"/>
        <v>80.625</v>
      </c>
    </row>
    <row r="15" spans="1:40" ht="21.95" customHeight="1">
      <c r="A15" s="8">
        <v>10</v>
      </c>
      <c r="B15" s="50">
        <v>27045</v>
      </c>
      <c r="C15" s="3" t="s">
        <v>240</v>
      </c>
      <c r="D15" s="3"/>
      <c r="E15" s="3" t="s">
        <v>29</v>
      </c>
      <c r="F15" s="3"/>
      <c r="G15" s="3"/>
      <c r="H15" s="3">
        <v>9609080971</v>
      </c>
      <c r="I15" s="13">
        <v>38023</v>
      </c>
      <c r="J15" s="3" t="s">
        <v>30</v>
      </c>
      <c r="K15" s="3">
        <v>3</v>
      </c>
      <c r="L15" s="3" t="s">
        <v>31</v>
      </c>
      <c r="M15" s="3" t="s">
        <v>241</v>
      </c>
      <c r="N15" s="3">
        <v>38</v>
      </c>
      <c r="O15" s="3" t="s">
        <v>71</v>
      </c>
      <c r="P15" s="3">
        <v>4000</v>
      </c>
      <c r="Q15" s="3" t="s">
        <v>242</v>
      </c>
      <c r="R15" s="3" t="s">
        <v>35</v>
      </c>
      <c r="S15" s="3"/>
      <c r="T15" s="3">
        <v>0</v>
      </c>
      <c r="U15" s="3" t="s">
        <v>243</v>
      </c>
      <c r="V15" s="3" t="s">
        <v>244</v>
      </c>
      <c r="W15" s="3" t="s">
        <v>75</v>
      </c>
      <c r="X15" s="3">
        <v>721150</v>
      </c>
      <c r="Y15" s="3" t="s">
        <v>59</v>
      </c>
      <c r="Z15" s="3" t="s">
        <v>40</v>
      </c>
      <c r="AA15" s="3" t="s">
        <v>147</v>
      </c>
      <c r="AB15" s="3" t="s">
        <v>42</v>
      </c>
      <c r="AC15" s="3" t="s">
        <v>103</v>
      </c>
      <c r="AD15" s="21" t="s">
        <v>44</v>
      </c>
      <c r="AE15" s="3">
        <v>88</v>
      </c>
      <c r="AF15" s="8">
        <v>83</v>
      </c>
      <c r="AG15" s="8">
        <v>92</v>
      </c>
      <c r="AH15" s="8">
        <v>94</v>
      </c>
      <c r="AI15" s="7">
        <v>88</v>
      </c>
      <c r="AJ15" s="7">
        <v>67</v>
      </c>
      <c r="AK15" s="7">
        <v>73</v>
      </c>
      <c r="AL15" s="7">
        <v>51</v>
      </c>
      <c r="AM15" s="7">
        <f t="shared" si="0"/>
        <v>636</v>
      </c>
      <c r="AN15" s="7">
        <f t="shared" si="1"/>
        <v>79.5</v>
      </c>
    </row>
    <row r="16" spans="1:40" ht="21.95" customHeight="1">
      <c r="A16" s="8">
        <v>11</v>
      </c>
      <c r="B16" s="50">
        <v>26906</v>
      </c>
      <c r="C16" s="3" t="s">
        <v>227</v>
      </c>
      <c r="D16" s="3"/>
      <c r="E16" s="3" t="s">
        <v>29</v>
      </c>
      <c r="F16" s="3"/>
      <c r="G16" s="3"/>
      <c r="H16" s="3">
        <v>9732306181</v>
      </c>
      <c r="I16" s="13">
        <v>38214</v>
      </c>
      <c r="J16" s="3" t="s">
        <v>30</v>
      </c>
      <c r="K16" s="3">
        <v>3</v>
      </c>
      <c r="L16" s="3" t="s">
        <v>31</v>
      </c>
      <c r="M16" s="3" t="s">
        <v>228</v>
      </c>
      <c r="N16" s="3">
        <v>21</v>
      </c>
      <c r="O16" s="3" t="s">
        <v>78</v>
      </c>
      <c r="P16" s="3">
        <v>3600</v>
      </c>
      <c r="Q16" s="3" t="s">
        <v>229</v>
      </c>
      <c r="R16" s="3" t="s">
        <v>35</v>
      </c>
      <c r="S16" s="3"/>
      <c r="T16" s="3">
        <v>0</v>
      </c>
      <c r="U16" s="3" t="s">
        <v>230</v>
      </c>
      <c r="V16" s="3" t="s">
        <v>57</v>
      </c>
      <c r="W16" s="3" t="s">
        <v>58</v>
      </c>
      <c r="X16" s="3">
        <v>721150</v>
      </c>
      <c r="Y16" s="3" t="s">
        <v>59</v>
      </c>
      <c r="Z16" s="3" t="s">
        <v>40</v>
      </c>
      <c r="AA16" s="3" t="s">
        <v>147</v>
      </c>
      <c r="AB16" s="3" t="s">
        <v>42</v>
      </c>
      <c r="AC16" s="3" t="s">
        <v>117</v>
      </c>
      <c r="AD16" s="21" t="s">
        <v>44</v>
      </c>
      <c r="AE16" s="3">
        <v>77</v>
      </c>
      <c r="AF16" s="8">
        <v>68</v>
      </c>
      <c r="AG16" s="8">
        <v>85</v>
      </c>
      <c r="AH16" s="8">
        <v>89</v>
      </c>
      <c r="AI16" s="7">
        <v>91</v>
      </c>
      <c r="AJ16" s="7">
        <v>77</v>
      </c>
      <c r="AK16" s="7">
        <v>83</v>
      </c>
      <c r="AL16" s="7">
        <v>65</v>
      </c>
      <c r="AM16" s="7">
        <f t="shared" si="0"/>
        <v>635</v>
      </c>
      <c r="AN16" s="7">
        <f t="shared" si="1"/>
        <v>79.375</v>
      </c>
    </row>
    <row r="17" spans="1:42" ht="21.95" customHeight="1">
      <c r="A17" s="8">
        <v>12</v>
      </c>
      <c r="B17" s="50">
        <v>22350</v>
      </c>
      <c r="C17" s="3" t="s">
        <v>150</v>
      </c>
      <c r="D17" s="3"/>
      <c r="E17" s="3" t="s">
        <v>29</v>
      </c>
      <c r="F17" s="3"/>
      <c r="G17" s="3"/>
      <c r="H17" s="3">
        <v>9153388109</v>
      </c>
      <c r="I17" s="13">
        <v>38564</v>
      </c>
      <c r="J17" s="3" t="s">
        <v>30</v>
      </c>
      <c r="K17" s="3">
        <v>3</v>
      </c>
      <c r="L17" s="3" t="s">
        <v>31</v>
      </c>
      <c r="M17" s="3" t="s">
        <v>151</v>
      </c>
      <c r="N17" s="3">
        <v>21</v>
      </c>
      <c r="O17" s="3" t="s">
        <v>33</v>
      </c>
      <c r="P17" s="3">
        <v>5000</v>
      </c>
      <c r="Q17" s="3" t="s">
        <v>152</v>
      </c>
      <c r="R17" s="3" t="s">
        <v>35</v>
      </c>
      <c r="S17" s="3"/>
      <c r="T17" s="3">
        <v>0</v>
      </c>
      <c r="U17" s="3" t="s">
        <v>153</v>
      </c>
      <c r="V17" s="3" t="s">
        <v>153</v>
      </c>
      <c r="W17" s="3" t="s">
        <v>154</v>
      </c>
      <c r="X17" s="3">
        <v>721631</v>
      </c>
      <c r="Y17" s="3" t="s">
        <v>51</v>
      </c>
      <c r="Z17" s="3" t="s">
        <v>40</v>
      </c>
      <c r="AA17" s="3" t="s">
        <v>147</v>
      </c>
      <c r="AB17" s="3" t="s">
        <v>42</v>
      </c>
      <c r="AC17" s="3" t="s">
        <v>155</v>
      </c>
      <c r="AD17" s="21" t="s">
        <v>149</v>
      </c>
      <c r="AE17" s="3">
        <v>78</v>
      </c>
      <c r="AF17" s="8">
        <v>83</v>
      </c>
      <c r="AG17" s="8">
        <v>71</v>
      </c>
      <c r="AH17" s="8">
        <v>87</v>
      </c>
      <c r="AI17" s="7">
        <v>92</v>
      </c>
      <c r="AJ17" s="7">
        <v>62</v>
      </c>
      <c r="AK17" s="7">
        <v>81</v>
      </c>
      <c r="AL17" s="7">
        <v>77</v>
      </c>
      <c r="AM17" s="7">
        <f t="shared" si="0"/>
        <v>631</v>
      </c>
      <c r="AN17" s="7">
        <f t="shared" si="1"/>
        <v>78.875</v>
      </c>
    </row>
    <row r="18" spans="1:42" ht="21.95" customHeight="1">
      <c r="A18" s="8">
        <v>13</v>
      </c>
      <c r="B18" s="50">
        <v>22437</v>
      </c>
      <c r="C18" s="3" t="s">
        <v>176</v>
      </c>
      <c r="D18" s="3"/>
      <c r="E18" s="3" t="s">
        <v>29</v>
      </c>
      <c r="F18" s="3"/>
      <c r="G18" s="3"/>
      <c r="H18" s="3">
        <v>9732210314</v>
      </c>
      <c r="I18" s="13">
        <v>38429</v>
      </c>
      <c r="J18" s="3" t="s">
        <v>30</v>
      </c>
      <c r="K18" s="3">
        <v>3</v>
      </c>
      <c r="L18" s="3" t="s">
        <v>31</v>
      </c>
      <c r="M18" s="3" t="s">
        <v>177</v>
      </c>
      <c r="N18" s="3">
        <v>88</v>
      </c>
      <c r="O18" s="3" t="s">
        <v>71</v>
      </c>
      <c r="P18" s="3">
        <v>22000</v>
      </c>
      <c r="Q18" s="3" t="s">
        <v>178</v>
      </c>
      <c r="R18" s="3" t="s">
        <v>35</v>
      </c>
      <c r="S18" s="3"/>
      <c r="T18" s="3">
        <v>1</v>
      </c>
      <c r="U18" s="3" t="s">
        <v>179</v>
      </c>
      <c r="V18" s="3" t="s">
        <v>180</v>
      </c>
      <c r="W18" s="3" t="s">
        <v>181</v>
      </c>
      <c r="X18" s="3">
        <v>722145</v>
      </c>
      <c r="Y18" s="3" t="s">
        <v>102</v>
      </c>
      <c r="Z18" s="3" t="s">
        <v>40</v>
      </c>
      <c r="AA18" s="3" t="s">
        <v>147</v>
      </c>
      <c r="AB18" s="3" t="s">
        <v>42</v>
      </c>
      <c r="AC18" s="3" t="s">
        <v>182</v>
      </c>
      <c r="AD18" s="21" t="s">
        <v>149</v>
      </c>
      <c r="AE18" s="3">
        <v>76</v>
      </c>
      <c r="AF18" s="8">
        <v>70</v>
      </c>
      <c r="AG18" s="8">
        <v>84</v>
      </c>
      <c r="AH18" s="8">
        <v>88</v>
      </c>
      <c r="AI18" s="7">
        <v>87</v>
      </c>
      <c r="AJ18" s="7">
        <v>62</v>
      </c>
      <c r="AK18" s="7">
        <v>73</v>
      </c>
      <c r="AL18" s="7">
        <v>66</v>
      </c>
      <c r="AM18" s="7">
        <f t="shared" si="0"/>
        <v>606</v>
      </c>
      <c r="AN18" s="7">
        <f t="shared" si="1"/>
        <v>75.75</v>
      </c>
    </row>
    <row r="19" spans="1:42" ht="21.95" customHeight="1">
      <c r="A19" s="8">
        <v>14</v>
      </c>
      <c r="B19" s="50">
        <v>27086</v>
      </c>
      <c r="C19" s="3" t="s">
        <v>250</v>
      </c>
      <c r="D19" s="3"/>
      <c r="E19" s="3" t="s">
        <v>29</v>
      </c>
      <c r="F19" s="3"/>
      <c r="G19" s="3"/>
      <c r="H19" s="3">
        <v>9614503736</v>
      </c>
      <c r="I19" s="13">
        <v>38315</v>
      </c>
      <c r="J19" s="3" t="s">
        <v>30</v>
      </c>
      <c r="K19" s="3">
        <v>3</v>
      </c>
      <c r="L19" s="3" t="s">
        <v>31</v>
      </c>
      <c r="M19" s="3" t="s">
        <v>251</v>
      </c>
      <c r="N19" s="3">
        <v>21</v>
      </c>
      <c r="O19" s="3" t="s">
        <v>33</v>
      </c>
      <c r="P19" s="3">
        <v>3000</v>
      </c>
      <c r="Q19" s="3" t="s">
        <v>252</v>
      </c>
      <c r="R19" s="3" t="s">
        <v>35</v>
      </c>
      <c r="S19" s="3"/>
      <c r="T19" s="3">
        <v>0</v>
      </c>
      <c r="U19" s="3" t="s">
        <v>253</v>
      </c>
      <c r="V19" s="3" t="s">
        <v>254</v>
      </c>
      <c r="W19" s="3" t="s">
        <v>75</v>
      </c>
      <c r="X19" s="3">
        <v>721150</v>
      </c>
      <c r="Y19" s="3" t="s">
        <v>59</v>
      </c>
      <c r="Z19" s="3" t="s">
        <v>40</v>
      </c>
      <c r="AA19" s="3" t="s">
        <v>147</v>
      </c>
      <c r="AB19" s="3" t="s">
        <v>42</v>
      </c>
      <c r="AC19" s="3" t="s">
        <v>95</v>
      </c>
      <c r="AD19" s="21" t="s">
        <v>44</v>
      </c>
      <c r="AE19" s="3">
        <v>78</v>
      </c>
      <c r="AF19" s="8">
        <v>68</v>
      </c>
      <c r="AG19" s="8">
        <v>76</v>
      </c>
      <c r="AH19" s="8">
        <v>90</v>
      </c>
      <c r="AI19" s="7">
        <v>88</v>
      </c>
      <c r="AJ19" s="7">
        <v>63</v>
      </c>
      <c r="AK19" s="7">
        <v>72</v>
      </c>
      <c r="AL19" s="7">
        <v>51</v>
      </c>
      <c r="AM19" s="7">
        <f t="shared" si="0"/>
        <v>586</v>
      </c>
      <c r="AN19" s="7">
        <f t="shared" si="1"/>
        <v>73.25</v>
      </c>
    </row>
    <row r="20" spans="1:42" ht="21.95" customHeight="1">
      <c r="A20" s="8">
        <v>15</v>
      </c>
      <c r="B20" s="50">
        <v>27128</v>
      </c>
      <c r="C20" s="3" t="s">
        <v>659</v>
      </c>
      <c r="D20" s="3"/>
      <c r="E20" s="3" t="s">
        <v>29</v>
      </c>
      <c r="F20" s="3"/>
      <c r="G20" s="3"/>
      <c r="H20" s="3">
        <v>9647164855</v>
      </c>
      <c r="I20" s="13">
        <v>38645</v>
      </c>
      <c r="J20" s="3" t="s">
        <v>30</v>
      </c>
      <c r="K20" s="3">
        <v>1</v>
      </c>
      <c r="L20" s="3" t="s">
        <v>31</v>
      </c>
      <c r="M20" s="3" t="s">
        <v>255</v>
      </c>
      <c r="N20" s="3">
        <v>76</v>
      </c>
      <c r="O20" s="3" t="s">
        <v>33</v>
      </c>
      <c r="P20" s="3">
        <v>3500</v>
      </c>
      <c r="Q20" s="3" t="s">
        <v>256</v>
      </c>
      <c r="R20" s="3" t="s">
        <v>35</v>
      </c>
      <c r="S20" s="3"/>
      <c r="T20" s="3">
        <v>0</v>
      </c>
      <c r="U20" s="3" t="s">
        <v>257</v>
      </c>
      <c r="V20" s="3" t="s">
        <v>258</v>
      </c>
      <c r="W20" s="3" t="s">
        <v>259</v>
      </c>
      <c r="X20" s="3">
        <v>721127</v>
      </c>
      <c r="Y20" s="3" t="s">
        <v>59</v>
      </c>
      <c r="Z20" s="3" t="s">
        <v>40</v>
      </c>
      <c r="AA20" s="3" t="s">
        <v>147</v>
      </c>
      <c r="AB20" s="3" t="s">
        <v>42</v>
      </c>
      <c r="AC20" s="3"/>
      <c r="AD20" s="21" t="s">
        <v>44</v>
      </c>
      <c r="AE20" s="3">
        <v>64</v>
      </c>
      <c r="AF20" s="8">
        <v>63</v>
      </c>
      <c r="AG20" s="8">
        <v>65</v>
      </c>
      <c r="AH20" s="8">
        <v>95</v>
      </c>
      <c r="AI20" s="7">
        <v>76</v>
      </c>
      <c r="AJ20" s="7">
        <v>70</v>
      </c>
      <c r="AK20" s="7">
        <v>73</v>
      </c>
      <c r="AL20" s="7">
        <v>74</v>
      </c>
      <c r="AM20" s="7">
        <f t="shared" si="0"/>
        <v>580</v>
      </c>
      <c r="AN20" s="7">
        <f t="shared" si="1"/>
        <v>72.5</v>
      </c>
    </row>
    <row r="21" spans="1:42" ht="21.95" customHeight="1">
      <c r="A21" s="8">
        <v>16</v>
      </c>
      <c r="B21" s="50">
        <v>24060</v>
      </c>
      <c r="C21" s="3" t="s">
        <v>213</v>
      </c>
      <c r="D21" s="3"/>
      <c r="E21" s="3" t="s">
        <v>29</v>
      </c>
      <c r="F21" s="3"/>
      <c r="G21" s="3"/>
      <c r="H21" s="3">
        <v>9038466260</v>
      </c>
      <c r="I21" s="13">
        <v>42264</v>
      </c>
      <c r="J21" s="3" t="s">
        <v>30</v>
      </c>
      <c r="K21" s="3">
        <v>0</v>
      </c>
      <c r="L21" s="3" t="s">
        <v>31</v>
      </c>
      <c r="M21" s="3" t="s">
        <v>214</v>
      </c>
      <c r="N21" s="3">
        <v>90</v>
      </c>
      <c r="O21" s="3" t="s">
        <v>71</v>
      </c>
      <c r="P21" s="3">
        <v>0</v>
      </c>
      <c r="Q21" s="3" t="s">
        <v>215</v>
      </c>
      <c r="R21" s="3" t="s">
        <v>35</v>
      </c>
      <c r="S21" s="3"/>
      <c r="T21" s="3">
        <v>0</v>
      </c>
      <c r="U21" s="3" t="s">
        <v>210</v>
      </c>
      <c r="V21" s="3" t="s">
        <v>210</v>
      </c>
      <c r="W21" s="3" t="s">
        <v>211</v>
      </c>
      <c r="X21" s="3">
        <v>711316</v>
      </c>
      <c r="Y21" s="3" t="s">
        <v>189</v>
      </c>
      <c r="Z21" s="3" t="s">
        <v>40</v>
      </c>
      <c r="AA21" s="3" t="s">
        <v>147</v>
      </c>
      <c r="AB21" s="3" t="s">
        <v>42</v>
      </c>
      <c r="AC21" s="3" t="s">
        <v>155</v>
      </c>
      <c r="AD21" s="21" t="s">
        <v>149</v>
      </c>
      <c r="AE21" s="3">
        <v>70</v>
      </c>
      <c r="AF21" s="8">
        <v>66</v>
      </c>
      <c r="AG21" s="8">
        <v>83</v>
      </c>
      <c r="AH21" s="8">
        <v>88</v>
      </c>
      <c r="AI21" s="7">
        <v>78</v>
      </c>
      <c r="AJ21" s="7">
        <v>53</v>
      </c>
      <c r="AK21" s="7">
        <v>64</v>
      </c>
      <c r="AL21" s="7">
        <v>73</v>
      </c>
      <c r="AM21" s="7">
        <f t="shared" si="0"/>
        <v>575</v>
      </c>
      <c r="AN21" s="7">
        <f t="shared" si="1"/>
        <v>71.875</v>
      </c>
    </row>
    <row r="22" spans="1:42" ht="21.95" customHeight="1">
      <c r="A22" s="8">
        <v>17</v>
      </c>
      <c r="B22" s="50">
        <v>27053</v>
      </c>
      <c r="C22" s="3" t="s">
        <v>245</v>
      </c>
      <c r="D22" s="3"/>
      <c r="E22" s="3" t="s">
        <v>29</v>
      </c>
      <c r="F22" s="3"/>
      <c r="G22" s="3"/>
      <c r="H22" s="3">
        <v>9635964685</v>
      </c>
      <c r="I22" s="13">
        <v>38760</v>
      </c>
      <c r="J22" s="3" t="s">
        <v>30</v>
      </c>
      <c r="K22" s="3">
        <v>3</v>
      </c>
      <c r="L22" s="3" t="s">
        <v>31</v>
      </c>
      <c r="M22" s="3" t="s">
        <v>246</v>
      </c>
      <c r="N22" s="3">
        <v>54</v>
      </c>
      <c r="O22" s="3" t="s">
        <v>33</v>
      </c>
      <c r="P22" s="3">
        <v>3000</v>
      </c>
      <c r="Q22" s="3" t="s">
        <v>247</v>
      </c>
      <c r="R22" s="3" t="s">
        <v>35</v>
      </c>
      <c r="S22" s="3"/>
      <c r="T22" s="3">
        <v>0</v>
      </c>
      <c r="U22" s="3" t="s">
        <v>248</v>
      </c>
      <c r="V22" s="3" t="s">
        <v>249</v>
      </c>
      <c r="W22" s="3" t="s">
        <v>109</v>
      </c>
      <c r="X22" s="3">
        <v>721127</v>
      </c>
      <c r="Y22" s="3" t="s">
        <v>59</v>
      </c>
      <c r="Z22" s="3" t="s">
        <v>40</v>
      </c>
      <c r="AA22" s="3" t="s">
        <v>147</v>
      </c>
      <c r="AB22" s="3" t="s">
        <v>42</v>
      </c>
      <c r="AC22" s="3" t="s">
        <v>103</v>
      </c>
      <c r="AD22" s="21" t="s">
        <v>44</v>
      </c>
      <c r="AE22" s="3">
        <v>76</v>
      </c>
      <c r="AF22" s="8">
        <v>49</v>
      </c>
      <c r="AG22" s="8">
        <v>80</v>
      </c>
      <c r="AH22" s="8">
        <v>90</v>
      </c>
      <c r="AI22" s="7">
        <v>85</v>
      </c>
      <c r="AJ22" s="7">
        <v>62</v>
      </c>
      <c r="AK22" s="7">
        <v>73</v>
      </c>
      <c r="AL22" s="7">
        <v>53</v>
      </c>
      <c r="AM22" s="7">
        <f t="shared" si="0"/>
        <v>568</v>
      </c>
      <c r="AN22" s="7">
        <f t="shared" si="1"/>
        <v>71</v>
      </c>
    </row>
    <row r="23" spans="1:42" ht="21.95" customHeight="1">
      <c r="A23" s="8">
        <v>18</v>
      </c>
      <c r="B23" s="50">
        <v>26823</v>
      </c>
      <c r="C23" s="3" t="s">
        <v>216</v>
      </c>
      <c r="D23" s="3"/>
      <c r="E23" s="3" t="s">
        <v>29</v>
      </c>
      <c r="F23" s="3"/>
      <c r="G23" s="3"/>
      <c r="H23" s="3">
        <v>9932618363</v>
      </c>
      <c r="I23" s="13">
        <v>42623</v>
      </c>
      <c r="J23" s="3" t="s">
        <v>30</v>
      </c>
      <c r="K23" s="3">
        <v>3</v>
      </c>
      <c r="L23" s="3" t="s">
        <v>31</v>
      </c>
      <c r="M23" s="3" t="s">
        <v>217</v>
      </c>
      <c r="N23" s="3">
        <v>12</v>
      </c>
      <c r="O23" s="3" t="s">
        <v>63</v>
      </c>
      <c r="P23" s="3">
        <v>5000</v>
      </c>
      <c r="Q23" s="3" t="s">
        <v>91</v>
      </c>
      <c r="R23" s="3" t="s">
        <v>158</v>
      </c>
      <c r="S23" s="3"/>
      <c r="T23" s="3">
        <v>0</v>
      </c>
      <c r="U23" s="3" t="s">
        <v>218</v>
      </c>
      <c r="V23" s="3" t="s">
        <v>219</v>
      </c>
      <c r="W23" s="3" t="s">
        <v>220</v>
      </c>
      <c r="X23" s="3">
        <v>722136</v>
      </c>
      <c r="Y23" s="3" t="s">
        <v>102</v>
      </c>
      <c r="Z23" s="3" t="s">
        <v>40</v>
      </c>
      <c r="AA23" s="3" t="s">
        <v>147</v>
      </c>
      <c r="AB23" s="3" t="s">
        <v>42</v>
      </c>
      <c r="AC23" s="3" t="s">
        <v>110</v>
      </c>
      <c r="AD23" s="21" t="s">
        <v>44</v>
      </c>
      <c r="AE23" s="3">
        <v>70</v>
      </c>
      <c r="AF23" s="8">
        <v>51</v>
      </c>
      <c r="AG23" s="8">
        <v>87</v>
      </c>
      <c r="AH23" s="8">
        <v>88</v>
      </c>
      <c r="AI23" s="7">
        <v>79</v>
      </c>
      <c r="AJ23" s="7">
        <v>66</v>
      </c>
      <c r="AK23" s="7">
        <v>71</v>
      </c>
      <c r="AL23" s="7">
        <v>55</v>
      </c>
      <c r="AM23" s="7">
        <f t="shared" si="0"/>
        <v>567</v>
      </c>
      <c r="AN23" s="7">
        <f t="shared" si="1"/>
        <v>70.875</v>
      </c>
    </row>
    <row r="24" spans="1:42" ht="21.95" customHeight="1">
      <c r="A24" s="8">
        <v>19</v>
      </c>
      <c r="B24" s="50">
        <v>22037</v>
      </c>
      <c r="C24" s="3" t="s">
        <v>143</v>
      </c>
      <c r="D24" s="3"/>
      <c r="E24" s="3" t="s">
        <v>29</v>
      </c>
      <c r="F24" s="3"/>
      <c r="G24" s="3"/>
      <c r="H24" s="3">
        <v>9933369035</v>
      </c>
      <c r="I24" s="13">
        <v>42245</v>
      </c>
      <c r="J24" s="3" t="s">
        <v>30</v>
      </c>
      <c r="K24" s="3">
        <v>3</v>
      </c>
      <c r="L24" s="3" t="s">
        <v>31</v>
      </c>
      <c r="M24" s="3" t="s">
        <v>144</v>
      </c>
      <c r="N24" s="3">
        <v>31</v>
      </c>
      <c r="O24" s="3" t="s">
        <v>113</v>
      </c>
      <c r="P24" s="3">
        <v>6000</v>
      </c>
      <c r="Q24" s="3" t="s">
        <v>145</v>
      </c>
      <c r="R24" s="3" t="s">
        <v>35</v>
      </c>
      <c r="S24" s="3"/>
      <c r="T24" s="3">
        <v>0</v>
      </c>
      <c r="U24" s="3" t="s">
        <v>146</v>
      </c>
      <c r="V24" s="3" t="s">
        <v>67</v>
      </c>
      <c r="W24" s="3" t="s">
        <v>67</v>
      </c>
      <c r="X24" s="3">
        <v>721601</v>
      </c>
      <c r="Y24" s="3" t="s">
        <v>51</v>
      </c>
      <c r="Z24" s="3" t="s">
        <v>40</v>
      </c>
      <c r="AA24" s="3" t="s">
        <v>147</v>
      </c>
      <c r="AB24" s="3" t="s">
        <v>42</v>
      </c>
      <c r="AC24" s="3" t="s">
        <v>148</v>
      </c>
      <c r="AD24" s="21" t="s">
        <v>149</v>
      </c>
      <c r="AE24" s="3">
        <v>60</v>
      </c>
      <c r="AF24" s="8">
        <v>50</v>
      </c>
      <c r="AG24" s="8">
        <v>56</v>
      </c>
      <c r="AH24" s="8">
        <v>86</v>
      </c>
      <c r="AI24" s="7">
        <v>73</v>
      </c>
      <c r="AJ24" s="7">
        <v>78</v>
      </c>
      <c r="AK24" s="7">
        <v>69</v>
      </c>
      <c r="AL24" s="7">
        <v>65</v>
      </c>
      <c r="AM24" s="7">
        <f t="shared" si="0"/>
        <v>537</v>
      </c>
      <c r="AN24" s="7">
        <f t="shared" si="1"/>
        <v>67.125</v>
      </c>
    </row>
    <row r="25" spans="1:42" ht="21.95" customHeight="1">
      <c r="A25" s="8">
        <v>20</v>
      </c>
      <c r="B25" s="50">
        <v>22381</v>
      </c>
      <c r="C25" s="3" t="s">
        <v>169</v>
      </c>
      <c r="D25" s="3"/>
      <c r="E25" s="3" t="s">
        <v>29</v>
      </c>
      <c r="F25" s="3"/>
      <c r="G25" s="3"/>
      <c r="H25" s="3">
        <v>9933561094</v>
      </c>
      <c r="I25" s="13">
        <v>42277</v>
      </c>
      <c r="J25" s="3" t="s">
        <v>30</v>
      </c>
      <c r="K25" s="3">
        <v>3</v>
      </c>
      <c r="L25" s="3" t="s">
        <v>31</v>
      </c>
      <c r="M25" s="3" t="s">
        <v>170</v>
      </c>
      <c r="N25" s="3">
        <v>4</v>
      </c>
      <c r="O25" s="3" t="s">
        <v>71</v>
      </c>
      <c r="P25" s="3">
        <v>5000</v>
      </c>
      <c r="Q25" s="3" t="s">
        <v>91</v>
      </c>
      <c r="R25" s="3" t="s">
        <v>158</v>
      </c>
      <c r="S25" s="3"/>
      <c r="T25" s="3">
        <v>0</v>
      </c>
      <c r="U25" s="3" t="s">
        <v>171</v>
      </c>
      <c r="V25" s="3" t="s">
        <v>172</v>
      </c>
      <c r="W25" s="3" t="s">
        <v>50</v>
      </c>
      <c r="X25" s="3">
        <v>721151</v>
      </c>
      <c r="Y25" s="3" t="s">
        <v>51</v>
      </c>
      <c r="Z25" s="3" t="s">
        <v>40</v>
      </c>
      <c r="AA25" s="3" t="s">
        <v>147</v>
      </c>
      <c r="AB25" s="3" t="s">
        <v>42</v>
      </c>
      <c r="AC25" s="3" t="s">
        <v>173</v>
      </c>
      <c r="AD25" s="21" t="s">
        <v>149</v>
      </c>
      <c r="AE25" s="3">
        <v>68</v>
      </c>
      <c r="AF25" s="8">
        <v>53</v>
      </c>
      <c r="AG25" s="8">
        <v>69</v>
      </c>
      <c r="AH25" s="8">
        <v>90</v>
      </c>
      <c r="AI25" s="7">
        <v>73</v>
      </c>
      <c r="AJ25" s="7">
        <v>48</v>
      </c>
      <c r="AK25" s="7">
        <v>70</v>
      </c>
      <c r="AL25" s="7">
        <v>52</v>
      </c>
      <c r="AM25" s="7">
        <f t="shared" si="0"/>
        <v>523</v>
      </c>
      <c r="AN25" s="7">
        <f t="shared" si="1"/>
        <v>65.375</v>
      </c>
    </row>
    <row r="26" spans="1:42" ht="21.95" customHeight="1">
      <c r="A26" s="8">
        <v>21</v>
      </c>
      <c r="B26" s="50">
        <v>26827</v>
      </c>
      <c r="C26" s="3" t="s">
        <v>221</v>
      </c>
      <c r="D26" s="3"/>
      <c r="E26" s="3" t="s">
        <v>29</v>
      </c>
      <c r="F26" s="3"/>
      <c r="G26" s="3"/>
      <c r="H26" s="3">
        <v>9647407402</v>
      </c>
      <c r="I26" s="13">
        <v>39014</v>
      </c>
      <c r="J26" s="3" t="s">
        <v>30</v>
      </c>
      <c r="K26" s="3">
        <v>3</v>
      </c>
      <c r="L26" s="3" t="s">
        <v>31</v>
      </c>
      <c r="M26" s="3" t="s">
        <v>222</v>
      </c>
      <c r="N26" s="3">
        <v>88</v>
      </c>
      <c r="O26" s="3" t="s">
        <v>78</v>
      </c>
      <c r="P26" s="3">
        <v>8000</v>
      </c>
      <c r="Q26" s="3" t="s">
        <v>223</v>
      </c>
      <c r="R26" s="3" t="s">
        <v>35</v>
      </c>
      <c r="S26" s="3"/>
      <c r="T26" s="3">
        <v>0</v>
      </c>
      <c r="U26" s="3" t="s">
        <v>224</v>
      </c>
      <c r="V26" s="3" t="s">
        <v>225</v>
      </c>
      <c r="W26" s="3" t="s">
        <v>226</v>
      </c>
      <c r="X26" s="3">
        <v>721649</v>
      </c>
      <c r="Y26" s="3" t="s">
        <v>51</v>
      </c>
      <c r="Z26" s="3" t="s">
        <v>40</v>
      </c>
      <c r="AA26" s="3" t="s">
        <v>147</v>
      </c>
      <c r="AB26" s="3" t="s">
        <v>42</v>
      </c>
      <c r="AC26" s="3" t="s">
        <v>52</v>
      </c>
      <c r="AD26" s="21" t="s">
        <v>44</v>
      </c>
      <c r="AE26" s="3">
        <v>74</v>
      </c>
      <c r="AF26" s="8">
        <v>47</v>
      </c>
      <c r="AG26" s="8">
        <v>71</v>
      </c>
      <c r="AH26" s="8">
        <v>76</v>
      </c>
      <c r="AI26" s="7">
        <v>76</v>
      </c>
      <c r="AJ26" s="7">
        <v>61</v>
      </c>
      <c r="AK26" s="7">
        <v>56</v>
      </c>
      <c r="AL26" s="7">
        <v>61</v>
      </c>
      <c r="AM26" s="7">
        <f t="shared" si="0"/>
        <v>522</v>
      </c>
      <c r="AN26" s="7">
        <f t="shared" si="1"/>
        <v>65.25</v>
      </c>
    </row>
    <row r="28" spans="1:42">
      <c r="C28" s="2" t="s">
        <v>691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>
        <f t="shared" ref="AE28:AN28" si="2">AE26+AE25+AE24+AE23+AE22+AE21+AE20+AE19+AE18+AE17+AE16+AE15+AE14+AE13+AE12+AE11+AE10+AE9+AE8+AE7+AE6</f>
        <v>1633</v>
      </c>
      <c r="AF28" s="2">
        <f t="shared" si="2"/>
        <v>1466</v>
      </c>
      <c r="AG28" s="2">
        <f t="shared" si="2"/>
        <v>1723</v>
      </c>
      <c r="AH28" s="2">
        <f t="shared" si="2"/>
        <v>1901</v>
      </c>
      <c r="AI28" s="2">
        <f t="shared" si="2"/>
        <v>1836</v>
      </c>
      <c r="AJ28" s="2">
        <f t="shared" si="2"/>
        <v>1513</v>
      </c>
      <c r="AK28" s="2">
        <f t="shared" si="2"/>
        <v>1615</v>
      </c>
      <c r="AL28" s="2">
        <f t="shared" si="2"/>
        <v>1444</v>
      </c>
      <c r="AM28" s="2">
        <f t="shared" si="2"/>
        <v>13131</v>
      </c>
      <c r="AN28" s="2">
        <f t="shared" si="2"/>
        <v>1641.375</v>
      </c>
    </row>
    <row r="29" spans="1:42">
      <c r="C29" s="2" t="s">
        <v>690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>
        <f>AE28/21</f>
        <v>77.761904761904759</v>
      </c>
      <c r="AF29" s="2">
        <f t="shared" ref="AF29:AN29" si="3">AF28/21</f>
        <v>69.80952380952381</v>
      </c>
      <c r="AG29" s="2">
        <f>AG28/21</f>
        <v>82.047619047619051</v>
      </c>
      <c r="AH29" s="2">
        <f t="shared" si="3"/>
        <v>90.523809523809518</v>
      </c>
      <c r="AI29" s="2">
        <f t="shared" si="3"/>
        <v>87.428571428571431</v>
      </c>
      <c r="AJ29" s="2">
        <f t="shared" si="3"/>
        <v>72.047619047619051</v>
      </c>
      <c r="AK29" s="2">
        <f t="shared" si="3"/>
        <v>76.904761904761898</v>
      </c>
      <c r="AL29" s="2">
        <f t="shared" si="3"/>
        <v>68.761904761904759</v>
      </c>
      <c r="AM29" s="2">
        <f t="shared" si="3"/>
        <v>625.28571428571433</v>
      </c>
      <c r="AN29" s="2">
        <f t="shared" si="3"/>
        <v>78.160714285714292</v>
      </c>
    </row>
    <row r="30" spans="1:42">
      <c r="AJ30" t="s">
        <v>683</v>
      </c>
    </row>
    <row r="31" spans="1:42">
      <c r="AJ31" t="s">
        <v>684</v>
      </c>
      <c r="AP31" s="29"/>
    </row>
    <row r="36" spans="1:40" ht="20.25">
      <c r="A36" s="39" t="s">
        <v>695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</row>
    <row r="37" spans="1:40" ht="15.75">
      <c r="A37" s="40" t="s">
        <v>661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</row>
    <row r="38" spans="1:40" ht="18.75">
      <c r="A38" s="41" t="s">
        <v>692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</row>
    <row r="39" spans="1:40" ht="18.75">
      <c r="A39" s="41" t="s">
        <v>669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</row>
    <row r="40" spans="1:40">
      <c r="AE40" s="33" t="s">
        <v>670</v>
      </c>
      <c r="AF40" s="34" t="s">
        <v>671</v>
      </c>
      <c r="AG40" s="34" t="s">
        <v>672</v>
      </c>
      <c r="AH40" s="34" t="s">
        <v>678</v>
      </c>
      <c r="AI40" s="34" t="s">
        <v>673</v>
      </c>
      <c r="AJ40" s="34" t="s">
        <v>679</v>
      </c>
      <c r="AK40" s="34" t="s">
        <v>680</v>
      </c>
      <c r="AL40" s="31" t="s">
        <v>675</v>
      </c>
      <c r="AM40" s="31" t="s">
        <v>677</v>
      </c>
    </row>
    <row r="41" spans="1:40">
      <c r="AE41" s="35">
        <v>77.760000000000005</v>
      </c>
      <c r="AF41" s="35">
        <v>69.180000000000007</v>
      </c>
      <c r="AG41" s="35">
        <v>82.05</v>
      </c>
      <c r="AH41" s="35">
        <v>90.52</v>
      </c>
      <c r="AI41" s="35">
        <v>97.43</v>
      </c>
      <c r="AJ41" s="35">
        <v>76.5</v>
      </c>
      <c r="AK41" s="35">
        <v>76.900000000000006</v>
      </c>
      <c r="AL41" s="35">
        <v>68.760000000000005</v>
      </c>
      <c r="AM41" s="35">
        <v>78.16</v>
      </c>
    </row>
  </sheetData>
  <sortState ref="B6:AN26">
    <sortCondition descending="1" ref="AN6:AN26"/>
  </sortState>
  <mergeCells count="8">
    <mergeCell ref="A37:AN37"/>
    <mergeCell ref="A38:AN38"/>
    <mergeCell ref="A39:AN39"/>
    <mergeCell ref="A1:AN1"/>
    <mergeCell ref="A2:AN2"/>
    <mergeCell ref="A3:AN3"/>
    <mergeCell ref="A4:AN4"/>
    <mergeCell ref="A36:AN36"/>
  </mergeCells>
  <hyperlinks>
    <hyperlink ref="B24"/>
    <hyperlink ref="B17"/>
    <hyperlink ref="B7"/>
    <hyperlink ref="B11"/>
    <hyperlink ref="B25"/>
    <hyperlink ref="B18"/>
    <hyperlink ref="B9"/>
    <hyperlink ref="B12"/>
    <hyperlink ref="B6"/>
    <hyperlink ref="B14"/>
    <hyperlink ref="B13"/>
    <hyperlink ref="B21"/>
    <hyperlink ref="B23"/>
    <hyperlink ref="B26"/>
    <hyperlink ref="B16"/>
    <hyperlink ref="B10"/>
    <hyperlink ref="B8"/>
    <hyperlink ref="B15"/>
    <hyperlink ref="B22"/>
    <hyperlink ref="B19"/>
    <hyperlink ref="B20"/>
  </hyperlinks>
  <pageMargins left="0.22644927536231885" right="0.11775362318840579" top="0.75" bottom="0.75" header="0.3" footer="0.3"/>
  <pageSetup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3"/>
  <sheetViews>
    <sheetView topLeftCell="A7" workbookViewId="0">
      <selection activeCell="C8" sqref="C8"/>
    </sheetView>
  </sheetViews>
  <sheetFormatPr defaultRowHeight="15"/>
  <cols>
    <col min="1" max="1" width="3.85546875" customWidth="1"/>
    <col min="2" max="2" width="6.7109375" style="5" customWidth="1"/>
    <col min="3" max="3" width="27.85546875" customWidth="1"/>
    <col min="4" max="4" width="14.85546875" hidden="1" customWidth="1"/>
    <col min="5" max="5" width="8.5703125" hidden="1" customWidth="1"/>
    <col min="6" max="6" width="4.140625" hidden="1" customWidth="1"/>
    <col min="7" max="7" width="6.5703125" hidden="1" customWidth="1"/>
    <col min="8" max="8" width="11" hidden="1" customWidth="1"/>
    <col min="9" max="9" width="10.7109375" hidden="1" customWidth="1"/>
    <col min="10" max="10" width="10.85546875" hidden="1" customWidth="1"/>
    <col min="11" max="11" width="5.42578125" hidden="1" customWidth="1"/>
    <col min="12" max="12" width="9.85546875" hidden="1" customWidth="1"/>
    <col min="13" max="13" width="26" hidden="1" customWidth="1"/>
    <col min="14" max="14" width="10.140625" hidden="1" customWidth="1"/>
    <col min="15" max="15" width="20.85546875" hidden="1" customWidth="1"/>
    <col min="16" max="16" width="13.85546875" hidden="1" customWidth="1"/>
    <col min="17" max="17" width="23.28515625" hidden="1" customWidth="1"/>
    <col min="18" max="18" width="12" hidden="1" customWidth="1"/>
    <col min="19" max="19" width="19.85546875" hidden="1" customWidth="1"/>
    <col min="20" max="20" width="14.85546875" hidden="1" customWidth="1"/>
    <col min="21" max="21" width="22.28515625" hidden="1" customWidth="1"/>
    <col min="22" max="22" width="15" hidden="1" customWidth="1"/>
    <col min="23" max="23" width="15.28515625" hidden="1" customWidth="1"/>
    <col min="24" max="24" width="8.7109375" hidden="1" customWidth="1"/>
    <col min="25" max="25" width="16" hidden="1" customWidth="1"/>
    <col min="26" max="26" width="13.42578125" hidden="1" customWidth="1"/>
    <col min="27" max="27" width="5.42578125" hidden="1" customWidth="1"/>
    <col min="28" max="28" width="10.7109375" hidden="1" customWidth="1"/>
    <col min="29" max="29" width="15.7109375" hidden="1" customWidth="1"/>
    <col min="30" max="30" width="15.140625" hidden="1" customWidth="1"/>
    <col min="31" max="31" width="5.5703125" customWidth="1"/>
    <col min="32" max="32" width="5.140625" customWidth="1"/>
    <col min="33" max="33" width="6.140625" customWidth="1"/>
    <col min="34" max="34" width="5.28515625" customWidth="1"/>
    <col min="35" max="35" width="5.140625" customWidth="1"/>
    <col min="36" max="37" width="4.85546875" customWidth="1"/>
    <col min="38" max="38" width="5.85546875" customWidth="1"/>
    <col min="39" max="39" width="5.28515625" customWidth="1"/>
    <col min="40" max="40" width="5.7109375" customWidth="1"/>
    <col min="41" max="41" width="5.42578125" customWidth="1"/>
  </cols>
  <sheetData>
    <row r="1" spans="1:41" ht="20.25">
      <c r="A1" s="39" t="s">
        <v>708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</row>
    <row r="2" spans="1:41" ht="15.75">
      <c r="A2" s="40" t="s">
        <v>661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1:41" ht="15.75">
      <c r="A3" s="42" t="s">
        <v>693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</row>
    <row r="4" spans="1:41" ht="18.75">
      <c r="A4" s="41" t="s">
        <v>668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</row>
    <row r="5" spans="1:41" ht="27" customHeight="1">
      <c r="A5" s="8" t="s">
        <v>660</v>
      </c>
      <c r="B5" s="3" t="s">
        <v>654</v>
      </c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  <c r="S5" s="3" t="s">
        <v>16</v>
      </c>
      <c r="T5" s="3" t="s">
        <v>17</v>
      </c>
      <c r="U5" s="3" t="s">
        <v>18</v>
      </c>
      <c r="V5" s="3" t="s">
        <v>19</v>
      </c>
      <c r="W5" s="3" t="s">
        <v>20</v>
      </c>
      <c r="X5" s="3" t="s">
        <v>21</v>
      </c>
      <c r="Y5" s="3" t="s">
        <v>22</v>
      </c>
      <c r="Z5" s="3" t="s">
        <v>23</v>
      </c>
      <c r="AA5" s="3" t="s">
        <v>24</v>
      </c>
      <c r="AB5" s="3" t="s">
        <v>25</v>
      </c>
      <c r="AC5" s="3" t="s">
        <v>26</v>
      </c>
      <c r="AD5" s="21" t="s">
        <v>27</v>
      </c>
      <c r="AE5" s="3" t="s">
        <v>670</v>
      </c>
      <c r="AF5" s="8" t="s">
        <v>671</v>
      </c>
      <c r="AG5" s="8" t="s">
        <v>672</v>
      </c>
      <c r="AH5" s="8" t="s">
        <v>673</v>
      </c>
      <c r="AI5" s="8" t="s">
        <v>681</v>
      </c>
      <c r="AJ5" s="8" t="s">
        <v>682</v>
      </c>
      <c r="AK5" s="8" t="s">
        <v>679</v>
      </c>
      <c r="AL5" s="22" t="s">
        <v>680</v>
      </c>
      <c r="AM5" s="22" t="s">
        <v>675</v>
      </c>
      <c r="AN5" s="8" t="s">
        <v>676</v>
      </c>
      <c r="AO5" s="8" t="s">
        <v>677</v>
      </c>
    </row>
    <row r="6" spans="1:41" ht="21.95" customHeight="1">
      <c r="A6" s="7">
        <v>1</v>
      </c>
      <c r="B6" s="14">
        <v>18844</v>
      </c>
      <c r="C6" s="11" t="s">
        <v>289</v>
      </c>
      <c r="D6" s="11"/>
      <c r="E6" s="11" t="s">
        <v>29</v>
      </c>
      <c r="F6" s="11"/>
      <c r="G6" s="11"/>
      <c r="H6" s="11">
        <v>9775296980</v>
      </c>
      <c r="I6" s="25">
        <v>38255</v>
      </c>
      <c r="J6" s="11" t="s">
        <v>30</v>
      </c>
      <c r="K6" s="11">
        <v>2</v>
      </c>
      <c r="L6" s="11" t="s">
        <v>31</v>
      </c>
      <c r="M6" s="11" t="s">
        <v>290</v>
      </c>
      <c r="N6" s="11">
        <v>21</v>
      </c>
      <c r="O6" s="11" t="s">
        <v>63</v>
      </c>
      <c r="P6" s="11">
        <v>2000</v>
      </c>
      <c r="Q6" s="11" t="s">
        <v>291</v>
      </c>
      <c r="R6" s="11" t="s">
        <v>35</v>
      </c>
      <c r="S6" s="11"/>
      <c r="T6" s="11">
        <v>0</v>
      </c>
      <c r="U6" s="11" t="s">
        <v>292</v>
      </c>
      <c r="V6" s="11" t="s">
        <v>293</v>
      </c>
      <c r="W6" s="11" t="s">
        <v>294</v>
      </c>
      <c r="X6" s="11">
        <v>712615</v>
      </c>
      <c r="Y6" s="11" t="s">
        <v>295</v>
      </c>
      <c r="Z6" s="11" t="s">
        <v>40</v>
      </c>
      <c r="AA6" s="11" t="s">
        <v>264</v>
      </c>
      <c r="AB6" s="11" t="s">
        <v>42</v>
      </c>
      <c r="AC6" s="11" t="s">
        <v>162</v>
      </c>
      <c r="AD6" s="26" t="s">
        <v>149</v>
      </c>
      <c r="AE6" s="11">
        <v>89</v>
      </c>
      <c r="AF6" s="7">
        <v>82</v>
      </c>
      <c r="AG6" s="7">
        <v>92</v>
      </c>
      <c r="AH6" s="7">
        <v>98</v>
      </c>
      <c r="AI6" s="7">
        <v>94</v>
      </c>
      <c r="AJ6" s="7">
        <v>97</v>
      </c>
      <c r="AK6" s="7">
        <v>92</v>
      </c>
      <c r="AL6" s="7">
        <v>94</v>
      </c>
      <c r="AM6" s="7">
        <v>89</v>
      </c>
      <c r="AN6" s="7">
        <f t="shared" ref="AN6:AN31" si="0">AM6+AL6+AK6+AJ6+AI6+AH6+AG6+AF6+AE6</f>
        <v>827</v>
      </c>
      <c r="AO6" s="7">
        <f t="shared" ref="AO6:AO31" si="1">AN6*100/900</f>
        <v>91.888888888888886</v>
      </c>
    </row>
    <row r="7" spans="1:41" ht="21.95" customHeight="1">
      <c r="A7" s="7">
        <v>2</v>
      </c>
      <c r="B7" s="14">
        <v>18775</v>
      </c>
      <c r="C7" s="11" t="s">
        <v>283</v>
      </c>
      <c r="D7" s="11"/>
      <c r="E7" s="11" t="s">
        <v>29</v>
      </c>
      <c r="F7" s="11"/>
      <c r="G7" s="11"/>
      <c r="H7" s="11">
        <v>9609128005</v>
      </c>
      <c r="I7" s="25">
        <v>37981</v>
      </c>
      <c r="J7" s="11" t="s">
        <v>30</v>
      </c>
      <c r="K7" s="11">
        <v>2</v>
      </c>
      <c r="L7" s="11" t="s">
        <v>31</v>
      </c>
      <c r="M7" s="11" t="s">
        <v>284</v>
      </c>
      <c r="N7" s="11">
        <v>76</v>
      </c>
      <c r="O7" s="11" t="s">
        <v>33</v>
      </c>
      <c r="P7" s="11">
        <v>3000</v>
      </c>
      <c r="Q7" s="11" t="s">
        <v>285</v>
      </c>
      <c r="R7" s="11" t="s">
        <v>35</v>
      </c>
      <c r="S7" s="11"/>
      <c r="T7" s="11">
        <v>0</v>
      </c>
      <c r="U7" s="11" t="s">
        <v>166</v>
      </c>
      <c r="V7" s="11" t="s">
        <v>286</v>
      </c>
      <c r="W7" s="11" t="s">
        <v>287</v>
      </c>
      <c r="X7" s="11">
        <v>743329</v>
      </c>
      <c r="Y7" s="11" t="s">
        <v>288</v>
      </c>
      <c r="Z7" s="11" t="s">
        <v>40</v>
      </c>
      <c r="AA7" s="11" t="s">
        <v>264</v>
      </c>
      <c r="AB7" s="11" t="s">
        <v>42</v>
      </c>
      <c r="AC7" s="11" t="s">
        <v>200</v>
      </c>
      <c r="AD7" s="26" t="s">
        <v>149</v>
      </c>
      <c r="AE7" s="11">
        <v>87</v>
      </c>
      <c r="AF7" s="7">
        <v>76</v>
      </c>
      <c r="AG7" s="7">
        <v>88</v>
      </c>
      <c r="AH7" s="7">
        <v>93</v>
      </c>
      <c r="AI7" s="7">
        <v>90</v>
      </c>
      <c r="AJ7" s="7">
        <v>98</v>
      </c>
      <c r="AK7" s="7">
        <v>93</v>
      </c>
      <c r="AL7" s="7">
        <v>92</v>
      </c>
      <c r="AM7" s="7">
        <v>82</v>
      </c>
      <c r="AN7" s="7">
        <f t="shared" si="0"/>
        <v>799</v>
      </c>
      <c r="AO7" s="7">
        <f t="shared" si="1"/>
        <v>88.777777777777771</v>
      </c>
    </row>
    <row r="8" spans="1:41" ht="21.95" customHeight="1">
      <c r="A8" s="7">
        <v>3</v>
      </c>
      <c r="B8" s="14">
        <v>18467</v>
      </c>
      <c r="C8" s="11" t="s">
        <v>260</v>
      </c>
      <c r="D8" s="11"/>
      <c r="E8" s="11" t="s">
        <v>29</v>
      </c>
      <c r="F8" s="11"/>
      <c r="G8" s="11"/>
      <c r="H8" s="11">
        <v>9932570541</v>
      </c>
      <c r="I8" s="25">
        <v>38039</v>
      </c>
      <c r="J8" s="11" t="s">
        <v>30</v>
      </c>
      <c r="K8" s="11">
        <v>2</v>
      </c>
      <c r="L8" s="11" t="s">
        <v>31</v>
      </c>
      <c r="M8" s="11" t="s">
        <v>261</v>
      </c>
      <c r="N8" s="11">
        <v>54</v>
      </c>
      <c r="O8" s="11" t="s">
        <v>33</v>
      </c>
      <c r="P8" s="11">
        <v>4000</v>
      </c>
      <c r="Q8" s="11" t="s">
        <v>262</v>
      </c>
      <c r="R8" s="11" t="s">
        <v>35</v>
      </c>
      <c r="S8" s="11"/>
      <c r="T8" s="11">
        <v>0</v>
      </c>
      <c r="U8" s="11" t="s">
        <v>263</v>
      </c>
      <c r="V8" s="11" t="s">
        <v>263</v>
      </c>
      <c r="W8" s="11" t="s">
        <v>50</v>
      </c>
      <c r="X8" s="11">
        <v>721151</v>
      </c>
      <c r="Y8" s="11" t="s">
        <v>51</v>
      </c>
      <c r="Z8" s="11" t="s">
        <v>40</v>
      </c>
      <c r="AA8" s="11" t="s">
        <v>264</v>
      </c>
      <c r="AB8" s="11" t="s">
        <v>42</v>
      </c>
      <c r="AC8" s="11" t="s">
        <v>175</v>
      </c>
      <c r="AD8" s="26" t="s">
        <v>149</v>
      </c>
      <c r="AE8" s="11">
        <v>84</v>
      </c>
      <c r="AF8" s="7">
        <v>74</v>
      </c>
      <c r="AG8" s="7">
        <v>92</v>
      </c>
      <c r="AH8" s="7">
        <v>95</v>
      </c>
      <c r="AI8" s="7">
        <v>89</v>
      </c>
      <c r="AJ8" s="7">
        <v>98</v>
      </c>
      <c r="AK8" s="7">
        <v>87</v>
      </c>
      <c r="AL8" s="7">
        <v>90</v>
      </c>
      <c r="AM8" s="7">
        <v>88</v>
      </c>
      <c r="AN8" s="7">
        <f t="shared" si="0"/>
        <v>797</v>
      </c>
      <c r="AO8" s="7">
        <f t="shared" si="1"/>
        <v>88.555555555555557</v>
      </c>
    </row>
    <row r="9" spans="1:41" ht="21.95" customHeight="1">
      <c r="A9" s="7">
        <v>4</v>
      </c>
      <c r="B9" s="14">
        <v>22462</v>
      </c>
      <c r="C9" s="11" t="s">
        <v>309</v>
      </c>
      <c r="D9" s="11"/>
      <c r="E9" s="11" t="s">
        <v>29</v>
      </c>
      <c r="F9" s="11"/>
      <c r="G9" s="11"/>
      <c r="H9" s="11">
        <v>9932768720</v>
      </c>
      <c r="I9" s="25">
        <v>38483</v>
      </c>
      <c r="J9" s="11" t="s">
        <v>30</v>
      </c>
      <c r="K9" s="11">
        <v>3</v>
      </c>
      <c r="L9" s="11" t="s">
        <v>31</v>
      </c>
      <c r="M9" s="11" t="s">
        <v>310</v>
      </c>
      <c r="N9" s="11">
        <v>21</v>
      </c>
      <c r="O9" s="11" t="s">
        <v>78</v>
      </c>
      <c r="P9" s="11">
        <v>0</v>
      </c>
      <c r="Q9" s="11" t="s">
        <v>311</v>
      </c>
      <c r="R9" s="11" t="s">
        <v>35</v>
      </c>
      <c r="S9" s="11"/>
      <c r="T9" s="11">
        <v>0</v>
      </c>
      <c r="U9" s="11" t="s">
        <v>312</v>
      </c>
      <c r="V9" s="11" t="s">
        <v>313</v>
      </c>
      <c r="W9" s="11" t="s">
        <v>75</v>
      </c>
      <c r="X9" s="11">
        <v>721260</v>
      </c>
      <c r="Y9" s="11" t="s">
        <v>59</v>
      </c>
      <c r="Z9" s="11" t="s">
        <v>40</v>
      </c>
      <c r="AA9" s="11" t="s">
        <v>264</v>
      </c>
      <c r="AB9" s="11" t="s">
        <v>42</v>
      </c>
      <c r="AC9" s="11" t="s">
        <v>173</v>
      </c>
      <c r="AD9" s="26" t="s">
        <v>149</v>
      </c>
      <c r="AE9" s="11">
        <v>81</v>
      </c>
      <c r="AF9" s="7">
        <v>71</v>
      </c>
      <c r="AG9" s="7">
        <v>87</v>
      </c>
      <c r="AH9" s="7">
        <v>95</v>
      </c>
      <c r="AI9" s="7">
        <v>92</v>
      </c>
      <c r="AJ9" s="7">
        <v>95</v>
      </c>
      <c r="AK9" s="7">
        <v>88</v>
      </c>
      <c r="AL9" s="7">
        <v>90</v>
      </c>
      <c r="AM9" s="7">
        <v>72</v>
      </c>
      <c r="AN9" s="7">
        <f t="shared" si="0"/>
        <v>771</v>
      </c>
      <c r="AO9" s="7">
        <f t="shared" si="1"/>
        <v>85.666666666666671</v>
      </c>
    </row>
    <row r="10" spans="1:41" ht="21.95" customHeight="1">
      <c r="A10" s="7">
        <v>5</v>
      </c>
      <c r="B10" s="14">
        <v>23305</v>
      </c>
      <c r="C10" s="11" t="s">
        <v>314</v>
      </c>
      <c r="D10" s="11"/>
      <c r="E10" s="11" t="s">
        <v>29</v>
      </c>
      <c r="F10" s="11"/>
      <c r="G10" s="11"/>
      <c r="H10" s="11">
        <v>9647407402</v>
      </c>
      <c r="I10" s="25">
        <v>38115</v>
      </c>
      <c r="J10" s="11" t="s">
        <v>30</v>
      </c>
      <c r="K10" s="11">
        <v>2</v>
      </c>
      <c r="L10" s="11" t="s">
        <v>31</v>
      </c>
      <c r="M10" s="11" t="s">
        <v>222</v>
      </c>
      <c r="N10" s="11">
        <v>88</v>
      </c>
      <c r="O10" s="11" t="s">
        <v>113</v>
      </c>
      <c r="P10" s="11">
        <v>7000</v>
      </c>
      <c r="Q10" s="11" t="s">
        <v>223</v>
      </c>
      <c r="R10" s="11" t="s">
        <v>35</v>
      </c>
      <c r="S10" s="11"/>
      <c r="T10" s="11">
        <v>0</v>
      </c>
      <c r="U10" s="11" t="s">
        <v>224</v>
      </c>
      <c r="V10" s="11" t="s">
        <v>225</v>
      </c>
      <c r="W10" s="11" t="s">
        <v>226</v>
      </c>
      <c r="X10" s="11">
        <v>721649</v>
      </c>
      <c r="Y10" s="11" t="s">
        <v>51</v>
      </c>
      <c r="Z10" s="11" t="s">
        <v>40</v>
      </c>
      <c r="AA10" s="11" t="s">
        <v>264</v>
      </c>
      <c r="AB10" s="11" t="s">
        <v>42</v>
      </c>
      <c r="AC10" s="11" t="s">
        <v>173</v>
      </c>
      <c r="AD10" s="26" t="s">
        <v>149</v>
      </c>
      <c r="AE10" s="11">
        <v>80</v>
      </c>
      <c r="AF10" s="7">
        <v>70</v>
      </c>
      <c r="AG10" s="7">
        <v>90</v>
      </c>
      <c r="AH10" s="7">
        <v>86</v>
      </c>
      <c r="AI10" s="7">
        <v>81</v>
      </c>
      <c r="AJ10" s="7">
        <v>88</v>
      </c>
      <c r="AK10" s="7">
        <v>88</v>
      </c>
      <c r="AL10" s="7">
        <v>80</v>
      </c>
      <c r="AM10" s="7">
        <v>69</v>
      </c>
      <c r="AN10" s="7">
        <f t="shared" si="0"/>
        <v>732</v>
      </c>
      <c r="AO10" s="7">
        <f t="shared" si="1"/>
        <v>81.333333333333329</v>
      </c>
    </row>
    <row r="11" spans="1:41" ht="21.95" customHeight="1">
      <c r="A11" s="7">
        <v>6</v>
      </c>
      <c r="B11" s="14">
        <v>26831</v>
      </c>
      <c r="C11" s="11" t="s">
        <v>326</v>
      </c>
      <c r="D11" s="11"/>
      <c r="E11" s="11" t="s">
        <v>29</v>
      </c>
      <c r="F11" s="11"/>
      <c r="G11" s="11"/>
      <c r="H11" s="11">
        <v>9775506014</v>
      </c>
      <c r="I11" s="25">
        <v>38627</v>
      </c>
      <c r="J11" s="11" t="s">
        <v>30</v>
      </c>
      <c r="K11" s="11">
        <v>3</v>
      </c>
      <c r="L11" s="11" t="s">
        <v>31</v>
      </c>
      <c r="M11" s="11" t="s">
        <v>327</v>
      </c>
      <c r="N11" s="11">
        <v>92</v>
      </c>
      <c r="O11" s="11" t="s">
        <v>78</v>
      </c>
      <c r="P11" s="11">
        <v>3500</v>
      </c>
      <c r="Q11" s="11" t="s">
        <v>328</v>
      </c>
      <c r="R11" s="11" t="s">
        <v>35</v>
      </c>
      <c r="S11" s="11"/>
      <c r="T11" s="11">
        <v>0</v>
      </c>
      <c r="U11" s="11" t="s">
        <v>49</v>
      </c>
      <c r="V11" s="11" t="s">
        <v>49</v>
      </c>
      <c r="W11" s="11" t="s">
        <v>50</v>
      </c>
      <c r="X11" s="11">
        <v>721151</v>
      </c>
      <c r="Y11" s="11" t="s">
        <v>51</v>
      </c>
      <c r="Z11" s="11" t="s">
        <v>40</v>
      </c>
      <c r="AA11" s="11" t="s">
        <v>264</v>
      </c>
      <c r="AB11" s="11" t="s">
        <v>42</v>
      </c>
      <c r="AC11" s="11" t="s">
        <v>103</v>
      </c>
      <c r="AD11" s="26" t="s">
        <v>44</v>
      </c>
      <c r="AE11" s="11">
        <v>76</v>
      </c>
      <c r="AF11" s="7">
        <v>64</v>
      </c>
      <c r="AG11" s="7">
        <v>84</v>
      </c>
      <c r="AH11" s="7">
        <v>87</v>
      </c>
      <c r="AI11" s="7">
        <v>91</v>
      </c>
      <c r="AJ11" s="7">
        <v>92</v>
      </c>
      <c r="AK11" s="7">
        <v>88</v>
      </c>
      <c r="AL11" s="7">
        <v>82</v>
      </c>
      <c r="AM11" s="7">
        <v>57</v>
      </c>
      <c r="AN11" s="7">
        <f t="shared" si="0"/>
        <v>721</v>
      </c>
      <c r="AO11" s="7">
        <f t="shared" si="1"/>
        <v>80.111111111111114</v>
      </c>
    </row>
    <row r="12" spans="1:41" ht="21.95" customHeight="1">
      <c r="A12" s="7">
        <v>7</v>
      </c>
      <c r="B12" s="14">
        <v>18713</v>
      </c>
      <c r="C12" s="11" t="s">
        <v>277</v>
      </c>
      <c r="D12" s="11"/>
      <c r="E12" s="11" t="s">
        <v>29</v>
      </c>
      <c r="F12" s="11"/>
      <c r="G12" s="11"/>
      <c r="H12" s="11">
        <v>9734662190</v>
      </c>
      <c r="I12" s="11" t="s">
        <v>89</v>
      </c>
      <c r="J12" s="11"/>
      <c r="K12" s="11">
        <v>2</v>
      </c>
      <c r="L12" s="11" t="s">
        <v>31</v>
      </c>
      <c r="M12" s="11" t="s">
        <v>278</v>
      </c>
      <c r="N12" s="11">
        <v>21</v>
      </c>
      <c r="O12" s="11"/>
      <c r="P12" s="11">
        <v>6000</v>
      </c>
      <c r="Q12" s="11" t="s">
        <v>279</v>
      </c>
      <c r="R12" s="11" t="s">
        <v>35</v>
      </c>
      <c r="S12" s="11"/>
      <c r="T12" s="11">
        <v>0</v>
      </c>
      <c r="U12" s="11" t="s">
        <v>280</v>
      </c>
      <c r="V12" s="11" t="s">
        <v>281</v>
      </c>
      <c r="W12" s="11" t="s">
        <v>282</v>
      </c>
      <c r="X12" s="11">
        <v>721136</v>
      </c>
      <c r="Y12" s="11" t="s">
        <v>59</v>
      </c>
      <c r="Z12" s="11" t="s">
        <v>40</v>
      </c>
      <c r="AA12" s="11" t="s">
        <v>264</v>
      </c>
      <c r="AB12" s="11" t="s">
        <v>42</v>
      </c>
      <c r="AC12" s="11" t="s">
        <v>200</v>
      </c>
      <c r="AD12" s="26" t="s">
        <v>149</v>
      </c>
      <c r="AE12" s="11">
        <v>74</v>
      </c>
      <c r="AF12" s="7">
        <v>76</v>
      </c>
      <c r="AG12" s="7">
        <v>74</v>
      </c>
      <c r="AH12" s="7">
        <v>92</v>
      </c>
      <c r="AI12" s="7">
        <v>81</v>
      </c>
      <c r="AJ12" s="7">
        <v>94</v>
      </c>
      <c r="AK12" s="7">
        <v>86</v>
      </c>
      <c r="AL12" s="7">
        <v>60</v>
      </c>
      <c r="AM12" s="7">
        <v>77</v>
      </c>
      <c r="AN12" s="7">
        <f t="shared" si="0"/>
        <v>714</v>
      </c>
      <c r="AO12" s="7">
        <f t="shared" si="1"/>
        <v>79.333333333333329</v>
      </c>
    </row>
    <row r="13" spans="1:41" ht="21.95" customHeight="1">
      <c r="A13" s="7">
        <v>8</v>
      </c>
      <c r="B13" s="14">
        <v>18675</v>
      </c>
      <c r="C13" s="11" t="s">
        <v>274</v>
      </c>
      <c r="D13" s="11"/>
      <c r="E13" s="11" t="s">
        <v>29</v>
      </c>
      <c r="F13" s="11"/>
      <c r="G13" s="11"/>
      <c r="H13" s="11">
        <v>9163573804</v>
      </c>
      <c r="I13" s="11" t="s">
        <v>89</v>
      </c>
      <c r="J13" s="11" t="s">
        <v>30</v>
      </c>
      <c r="K13" s="11">
        <v>2</v>
      </c>
      <c r="L13" s="11" t="s">
        <v>31</v>
      </c>
      <c r="M13" s="11" t="s">
        <v>275</v>
      </c>
      <c r="N13" s="11">
        <v>24</v>
      </c>
      <c r="O13" s="11" t="s">
        <v>63</v>
      </c>
      <c r="P13" s="11">
        <v>0</v>
      </c>
      <c r="Q13" s="11" t="s">
        <v>276</v>
      </c>
      <c r="R13" s="11" t="s">
        <v>35</v>
      </c>
      <c r="S13" s="11"/>
      <c r="T13" s="11">
        <v>0</v>
      </c>
      <c r="U13" s="11" t="s">
        <v>209</v>
      </c>
      <c r="V13" s="11" t="s">
        <v>210</v>
      </c>
      <c r="W13" s="11" t="s">
        <v>211</v>
      </c>
      <c r="X13" s="11">
        <v>711316</v>
      </c>
      <c r="Y13" s="11" t="s">
        <v>189</v>
      </c>
      <c r="Z13" s="11" t="s">
        <v>40</v>
      </c>
      <c r="AA13" s="11" t="s">
        <v>264</v>
      </c>
      <c r="AB13" s="11" t="s">
        <v>42</v>
      </c>
      <c r="AC13" s="11" t="s">
        <v>175</v>
      </c>
      <c r="AD13" s="26" t="s">
        <v>149</v>
      </c>
      <c r="AE13" s="11">
        <v>78</v>
      </c>
      <c r="AF13" s="7">
        <v>63</v>
      </c>
      <c r="AG13" s="7">
        <v>85</v>
      </c>
      <c r="AH13" s="7">
        <v>69</v>
      </c>
      <c r="AI13" s="7">
        <v>83</v>
      </c>
      <c r="AJ13" s="7">
        <v>87</v>
      </c>
      <c r="AK13" s="7">
        <v>84</v>
      </c>
      <c r="AL13" s="7">
        <v>82</v>
      </c>
      <c r="AM13" s="7">
        <v>74</v>
      </c>
      <c r="AN13" s="7">
        <f t="shared" si="0"/>
        <v>705</v>
      </c>
      <c r="AO13" s="7">
        <f t="shared" si="1"/>
        <v>78.333333333333329</v>
      </c>
    </row>
    <row r="14" spans="1:41" ht="21.95" customHeight="1">
      <c r="A14" s="7">
        <v>9</v>
      </c>
      <c r="B14" s="14">
        <v>18589</v>
      </c>
      <c r="C14" s="11" t="s">
        <v>265</v>
      </c>
      <c r="D14" s="11"/>
      <c r="E14" s="11" t="s">
        <v>29</v>
      </c>
      <c r="F14" s="11"/>
      <c r="G14" s="11"/>
      <c r="H14" s="11">
        <v>8101202565</v>
      </c>
      <c r="I14" s="25">
        <v>38479</v>
      </c>
      <c r="J14" s="11" t="s">
        <v>30</v>
      </c>
      <c r="K14" s="11">
        <v>3</v>
      </c>
      <c r="L14" s="11" t="s">
        <v>31</v>
      </c>
      <c r="M14" s="11" t="s">
        <v>266</v>
      </c>
      <c r="N14" s="11">
        <v>31</v>
      </c>
      <c r="O14" s="11" t="s">
        <v>174</v>
      </c>
      <c r="P14" s="11">
        <v>4000</v>
      </c>
      <c r="Q14" s="11" t="s">
        <v>267</v>
      </c>
      <c r="R14" s="11" t="s">
        <v>35</v>
      </c>
      <c r="S14" s="11"/>
      <c r="T14" s="11">
        <v>0</v>
      </c>
      <c r="U14" s="11" t="s">
        <v>268</v>
      </c>
      <c r="V14" s="11" t="s">
        <v>81</v>
      </c>
      <c r="W14" s="11" t="s">
        <v>75</v>
      </c>
      <c r="X14" s="11">
        <v>721150</v>
      </c>
      <c r="Y14" s="11" t="s">
        <v>59</v>
      </c>
      <c r="Z14" s="11" t="s">
        <v>40</v>
      </c>
      <c r="AA14" s="11" t="s">
        <v>264</v>
      </c>
      <c r="AB14" s="11" t="s">
        <v>42</v>
      </c>
      <c r="AC14" s="11" t="s">
        <v>155</v>
      </c>
      <c r="AD14" s="26" t="s">
        <v>149</v>
      </c>
      <c r="AE14" s="11">
        <v>78</v>
      </c>
      <c r="AF14" s="7">
        <v>64</v>
      </c>
      <c r="AG14" s="7">
        <v>86</v>
      </c>
      <c r="AH14" s="7">
        <v>87</v>
      </c>
      <c r="AI14" s="7">
        <v>84</v>
      </c>
      <c r="AJ14" s="7">
        <v>79</v>
      </c>
      <c r="AK14" s="7">
        <v>82</v>
      </c>
      <c r="AL14" s="7">
        <v>87</v>
      </c>
      <c r="AM14" s="7">
        <v>43</v>
      </c>
      <c r="AN14" s="7">
        <f t="shared" si="0"/>
        <v>690</v>
      </c>
      <c r="AO14" s="7">
        <f t="shared" si="1"/>
        <v>76.666666666666671</v>
      </c>
    </row>
    <row r="15" spans="1:41" ht="21.95" customHeight="1">
      <c r="A15" s="7">
        <v>10</v>
      </c>
      <c r="B15" s="14">
        <v>26854</v>
      </c>
      <c r="C15" s="11" t="s">
        <v>333</v>
      </c>
      <c r="D15" s="11"/>
      <c r="E15" s="11" t="s">
        <v>29</v>
      </c>
      <c r="F15" s="11"/>
      <c r="G15" s="11"/>
      <c r="H15" s="11">
        <v>9775409680</v>
      </c>
      <c r="I15" s="25">
        <v>38363</v>
      </c>
      <c r="J15" s="11" t="s">
        <v>30</v>
      </c>
      <c r="K15" s="11">
        <v>1</v>
      </c>
      <c r="L15" s="11" t="s">
        <v>31</v>
      </c>
      <c r="M15" s="11" t="s">
        <v>334</v>
      </c>
      <c r="N15" s="11">
        <v>76</v>
      </c>
      <c r="O15" s="11" t="s">
        <v>78</v>
      </c>
      <c r="P15" s="11">
        <v>3000</v>
      </c>
      <c r="Q15" s="11" t="s">
        <v>335</v>
      </c>
      <c r="R15" s="11" t="s">
        <v>35</v>
      </c>
      <c r="S15" s="11"/>
      <c r="T15" s="11">
        <v>0</v>
      </c>
      <c r="U15" s="11" t="s">
        <v>336</v>
      </c>
      <c r="V15" s="11" t="s">
        <v>336</v>
      </c>
      <c r="W15" s="11" t="s">
        <v>337</v>
      </c>
      <c r="X15" s="11">
        <v>721127</v>
      </c>
      <c r="Y15" s="11" t="s">
        <v>59</v>
      </c>
      <c r="Z15" s="11" t="s">
        <v>40</v>
      </c>
      <c r="AA15" s="11" t="s">
        <v>264</v>
      </c>
      <c r="AB15" s="11" t="s">
        <v>42</v>
      </c>
      <c r="AC15" s="11" t="s">
        <v>103</v>
      </c>
      <c r="AD15" s="26" t="s">
        <v>44</v>
      </c>
      <c r="AE15" s="11">
        <v>73</v>
      </c>
      <c r="AF15" s="7">
        <v>63</v>
      </c>
      <c r="AG15" s="7">
        <v>80</v>
      </c>
      <c r="AH15" s="7">
        <v>79</v>
      </c>
      <c r="AI15" s="7">
        <v>79</v>
      </c>
      <c r="AJ15" s="7">
        <v>82</v>
      </c>
      <c r="AK15" s="7">
        <v>85</v>
      </c>
      <c r="AL15" s="7">
        <v>85</v>
      </c>
      <c r="AM15" s="7">
        <v>58</v>
      </c>
      <c r="AN15" s="7">
        <f t="shared" si="0"/>
        <v>684</v>
      </c>
      <c r="AO15" s="7">
        <f t="shared" si="1"/>
        <v>76</v>
      </c>
    </row>
    <row r="16" spans="1:41" ht="21.95" customHeight="1">
      <c r="A16" s="7">
        <v>11</v>
      </c>
      <c r="B16" s="14">
        <v>27102</v>
      </c>
      <c r="C16" s="11" t="s">
        <v>347</v>
      </c>
      <c r="D16" s="11"/>
      <c r="E16" s="11" t="s">
        <v>29</v>
      </c>
      <c r="F16" s="11"/>
      <c r="G16" s="11"/>
      <c r="H16" s="11">
        <v>9647529431</v>
      </c>
      <c r="I16" s="25">
        <v>38142</v>
      </c>
      <c r="J16" s="11" t="s">
        <v>30</v>
      </c>
      <c r="K16" s="11">
        <v>3</v>
      </c>
      <c r="L16" s="11" t="s">
        <v>31</v>
      </c>
      <c r="M16" s="11" t="s">
        <v>348</v>
      </c>
      <c r="N16" s="11">
        <v>92</v>
      </c>
      <c r="O16" s="11" t="s">
        <v>78</v>
      </c>
      <c r="P16" s="11">
        <v>3000</v>
      </c>
      <c r="Q16" s="11" t="s">
        <v>349</v>
      </c>
      <c r="R16" s="11" t="s">
        <v>35</v>
      </c>
      <c r="S16" s="11"/>
      <c r="T16" s="11">
        <v>0</v>
      </c>
      <c r="U16" s="11" t="s">
        <v>350</v>
      </c>
      <c r="V16" s="11" t="s">
        <v>351</v>
      </c>
      <c r="W16" s="11" t="s">
        <v>75</v>
      </c>
      <c r="X16" s="11">
        <v>721150</v>
      </c>
      <c r="Y16" s="11" t="s">
        <v>59</v>
      </c>
      <c r="Z16" s="11" t="s">
        <v>40</v>
      </c>
      <c r="AA16" s="11" t="s">
        <v>264</v>
      </c>
      <c r="AB16" s="11" t="s">
        <v>42</v>
      </c>
      <c r="AC16" s="11"/>
      <c r="AD16" s="26" t="s">
        <v>44</v>
      </c>
      <c r="AE16" s="11">
        <v>67</v>
      </c>
      <c r="AF16" s="7">
        <v>56</v>
      </c>
      <c r="AG16" s="7">
        <v>75</v>
      </c>
      <c r="AH16" s="7">
        <v>68</v>
      </c>
      <c r="AI16" s="7">
        <v>88</v>
      </c>
      <c r="AJ16" s="7">
        <v>88</v>
      </c>
      <c r="AK16" s="7">
        <v>88</v>
      </c>
      <c r="AL16" s="7">
        <v>81</v>
      </c>
      <c r="AM16" s="7">
        <v>68</v>
      </c>
      <c r="AN16" s="7">
        <f t="shared" si="0"/>
        <v>679</v>
      </c>
      <c r="AO16" s="7">
        <f t="shared" si="1"/>
        <v>75.444444444444443</v>
      </c>
    </row>
    <row r="17" spans="1:41" ht="21.95" customHeight="1">
      <c r="A17" s="7">
        <v>12</v>
      </c>
      <c r="B17" s="14">
        <v>27267</v>
      </c>
      <c r="C17" s="11" t="s">
        <v>360</v>
      </c>
      <c r="D17" s="11"/>
      <c r="E17" s="11" t="s">
        <v>29</v>
      </c>
      <c r="F17" s="11"/>
      <c r="G17" s="11"/>
      <c r="H17" s="11">
        <v>7699078319</v>
      </c>
      <c r="I17" s="25">
        <v>38717</v>
      </c>
      <c r="J17" s="11" t="s">
        <v>30</v>
      </c>
      <c r="K17" s="11">
        <v>3</v>
      </c>
      <c r="L17" s="11" t="s">
        <v>31</v>
      </c>
      <c r="M17" s="11" t="s">
        <v>361</v>
      </c>
      <c r="N17" s="11">
        <v>76</v>
      </c>
      <c r="O17" s="11" t="s">
        <v>78</v>
      </c>
      <c r="P17" s="11">
        <v>4000</v>
      </c>
      <c r="Q17" s="11" t="s">
        <v>362</v>
      </c>
      <c r="R17" s="11" t="s">
        <v>35</v>
      </c>
      <c r="S17" s="11"/>
      <c r="T17" s="11">
        <v>0</v>
      </c>
      <c r="U17" s="11" t="s">
        <v>268</v>
      </c>
      <c r="V17" s="11" t="s">
        <v>81</v>
      </c>
      <c r="W17" s="11" t="s">
        <v>75</v>
      </c>
      <c r="X17" s="11">
        <v>721150</v>
      </c>
      <c r="Y17" s="11" t="s">
        <v>59</v>
      </c>
      <c r="Z17" s="11" t="s">
        <v>40</v>
      </c>
      <c r="AA17" s="11" t="s">
        <v>264</v>
      </c>
      <c r="AB17" s="11" t="s">
        <v>42</v>
      </c>
      <c r="AC17" s="11"/>
      <c r="AD17" s="26" t="s">
        <v>44</v>
      </c>
      <c r="AE17" s="11">
        <v>77</v>
      </c>
      <c r="AF17" s="7">
        <v>59</v>
      </c>
      <c r="AG17" s="7">
        <v>82</v>
      </c>
      <c r="AH17" s="7">
        <v>74</v>
      </c>
      <c r="AI17" s="7">
        <v>81</v>
      </c>
      <c r="AJ17" s="7">
        <v>83</v>
      </c>
      <c r="AK17" s="7">
        <v>85</v>
      </c>
      <c r="AL17" s="7">
        <v>84</v>
      </c>
      <c r="AM17" s="7">
        <v>52</v>
      </c>
      <c r="AN17" s="7">
        <f t="shared" si="0"/>
        <v>677</v>
      </c>
      <c r="AO17" s="7">
        <f t="shared" si="1"/>
        <v>75.222222222222229</v>
      </c>
    </row>
    <row r="18" spans="1:41" ht="21.95" customHeight="1">
      <c r="A18" s="7">
        <v>13</v>
      </c>
      <c r="B18" s="14">
        <v>22422</v>
      </c>
      <c r="C18" s="11" t="s">
        <v>305</v>
      </c>
      <c r="D18" s="11"/>
      <c r="E18" s="11" t="s">
        <v>29</v>
      </c>
      <c r="F18" s="11"/>
      <c r="G18" s="11"/>
      <c r="H18" s="11">
        <v>9635629125</v>
      </c>
      <c r="I18" s="25">
        <v>38212</v>
      </c>
      <c r="J18" s="11" t="s">
        <v>30</v>
      </c>
      <c r="K18" s="11">
        <v>2</v>
      </c>
      <c r="L18" s="11" t="s">
        <v>31</v>
      </c>
      <c r="M18" s="11" t="s">
        <v>306</v>
      </c>
      <c r="N18" s="11">
        <v>31</v>
      </c>
      <c r="O18" s="11" t="s">
        <v>78</v>
      </c>
      <c r="P18" s="11">
        <v>9000</v>
      </c>
      <c r="Q18" s="11" t="s">
        <v>307</v>
      </c>
      <c r="R18" s="11" t="s">
        <v>35</v>
      </c>
      <c r="S18" s="11"/>
      <c r="T18" s="11">
        <v>0</v>
      </c>
      <c r="U18" s="11" t="s">
        <v>308</v>
      </c>
      <c r="V18" s="11" t="s">
        <v>308</v>
      </c>
      <c r="W18" s="11" t="s">
        <v>75</v>
      </c>
      <c r="X18" s="11">
        <v>721260</v>
      </c>
      <c r="Y18" s="11" t="s">
        <v>59</v>
      </c>
      <c r="Z18" s="11" t="s">
        <v>40</v>
      </c>
      <c r="AA18" s="11" t="s">
        <v>264</v>
      </c>
      <c r="AB18" s="11" t="s">
        <v>42</v>
      </c>
      <c r="AC18" s="11" t="s">
        <v>173</v>
      </c>
      <c r="AD18" s="26" t="s">
        <v>149</v>
      </c>
      <c r="AE18" s="11">
        <v>81</v>
      </c>
      <c r="AF18" s="7">
        <v>70</v>
      </c>
      <c r="AG18" s="7">
        <v>82</v>
      </c>
      <c r="AH18" s="7">
        <v>88</v>
      </c>
      <c r="AI18" s="7">
        <v>82</v>
      </c>
      <c r="AJ18" s="7">
        <v>82</v>
      </c>
      <c r="AK18" s="7">
        <v>87</v>
      </c>
      <c r="AL18" s="7">
        <v>70</v>
      </c>
      <c r="AM18" s="7">
        <v>23</v>
      </c>
      <c r="AN18" s="7">
        <f t="shared" si="0"/>
        <v>665</v>
      </c>
      <c r="AO18" s="7">
        <f t="shared" si="1"/>
        <v>73.888888888888886</v>
      </c>
    </row>
    <row r="19" spans="1:41" ht="21.95" customHeight="1">
      <c r="A19" s="7">
        <v>14</v>
      </c>
      <c r="B19" s="14">
        <v>27133</v>
      </c>
      <c r="C19" s="11" t="s">
        <v>355</v>
      </c>
      <c r="D19" s="11"/>
      <c r="E19" s="11" t="s">
        <v>29</v>
      </c>
      <c r="F19" s="11"/>
      <c r="G19" s="11"/>
      <c r="H19" s="11">
        <v>9609054542</v>
      </c>
      <c r="I19" s="25">
        <v>38213</v>
      </c>
      <c r="J19" s="11" t="s">
        <v>30</v>
      </c>
      <c r="K19" s="11">
        <v>1</v>
      </c>
      <c r="L19" s="11" t="s">
        <v>31</v>
      </c>
      <c r="M19" s="11" t="s">
        <v>356</v>
      </c>
      <c r="N19" s="11">
        <v>31</v>
      </c>
      <c r="O19" s="11" t="s">
        <v>33</v>
      </c>
      <c r="P19" s="11">
        <v>4000</v>
      </c>
      <c r="Q19" s="11" t="s">
        <v>357</v>
      </c>
      <c r="R19" s="11" t="s">
        <v>35</v>
      </c>
      <c r="S19" s="11"/>
      <c r="T19" s="11">
        <v>0</v>
      </c>
      <c r="U19" s="11" t="s">
        <v>358</v>
      </c>
      <c r="V19" s="11" t="s">
        <v>359</v>
      </c>
      <c r="W19" s="11" t="s">
        <v>75</v>
      </c>
      <c r="X19" s="11">
        <v>721260</v>
      </c>
      <c r="Y19" s="11" t="s">
        <v>59</v>
      </c>
      <c r="Z19" s="11" t="s">
        <v>40</v>
      </c>
      <c r="AA19" s="11" t="s">
        <v>264</v>
      </c>
      <c r="AB19" s="11" t="s">
        <v>42</v>
      </c>
      <c r="AC19" s="11"/>
      <c r="AD19" s="26" t="s">
        <v>44</v>
      </c>
      <c r="AE19" s="11">
        <v>75</v>
      </c>
      <c r="AF19" s="7">
        <v>61</v>
      </c>
      <c r="AG19" s="7">
        <v>79</v>
      </c>
      <c r="AH19" s="7">
        <v>88</v>
      </c>
      <c r="AI19" s="7">
        <v>80</v>
      </c>
      <c r="AJ19" s="7">
        <v>81</v>
      </c>
      <c r="AK19" s="7">
        <v>88</v>
      </c>
      <c r="AL19" s="7">
        <v>81</v>
      </c>
      <c r="AM19" s="7">
        <v>31</v>
      </c>
      <c r="AN19" s="7">
        <f t="shared" si="0"/>
        <v>664</v>
      </c>
      <c r="AO19" s="7">
        <f t="shared" si="1"/>
        <v>73.777777777777771</v>
      </c>
    </row>
    <row r="20" spans="1:41" ht="21.95" customHeight="1">
      <c r="A20" s="7">
        <v>15</v>
      </c>
      <c r="B20" s="14">
        <v>19823</v>
      </c>
      <c r="C20" s="11" t="s">
        <v>296</v>
      </c>
      <c r="D20" s="11"/>
      <c r="E20" s="11" t="s">
        <v>29</v>
      </c>
      <c r="F20" s="11"/>
      <c r="G20" s="11"/>
      <c r="H20" s="11">
        <v>8001992598</v>
      </c>
      <c r="I20" s="25">
        <v>38133</v>
      </c>
      <c r="J20" s="11" t="s">
        <v>30</v>
      </c>
      <c r="K20" s="11">
        <v>1</v>
      </c>
      <c r="L20" s="11" t="s">
        <v>31</v>
      </c>
      <c r="M20" s="11" t="s">
        <v>297</v>
      </c>
      <c r="N20" s="11">
        <v>21</v>
      </c>
      <c r="O20" s="11" t="s">
        <v>33</v>
      </c>
      <c r="P20" s="11">
        <v>4000</v>
      </c>
      <c r="Q20" s="11" t="s">
        <v>298</v>
      </c>
      <c r="R20" s="11" t="s">
        <v>35</v>
      </c>
      <c r="S20" s="11"/>
      <c r="T20" s="11">
        <v>0</v>
      </c>
      <c r="U20" s="11" t="s">
        <v>299</v>
      </c>
      <c r="V20" s="11" t="s">
        <v>108</v>
      </c>
      <c r="W20" s="11" t="s">
        <v>109</v>
      </c>
      <c r="X20" s="11">
        <v>721253</v>
      </c>
      <c r="Y20" s="11" t="s">
        <v>59</v>
      </c>
      <c r="Z20" s="11" t="s">
        <v>40</v>
      </c>
      <c r="AA20" s="11" t="s">
        <v>264</v>
      </c>
      <c r="AB20" s="11" t="s">
        <v>42</v>
      </c>
      <c r="AC20" s="11" t="s">
        <v>200</v>
      </c>
      <c r="AD20" s="26" t="s">
        <v>149</v>
      </c>
      <c r="AE20" s="11">
        <v>74</v>
      </c>
      <c r="AF20" s="7">
        <v>62</v>
      </c>
      <c r="AG20" s="7">
        <v>77</v>
      </c>
      <c r="AH20" s="7">
        <v>68</v>
      </c>
      <c r="AI20" s="7">
        <v>83</v>
      </c>
      <c r="AJ20" s="7">
        <v>86</v>
      </c>
      <c r="AK20" s="7">
        <v>86</v>
      </c>
      <c r="AL20" s="7">
        <v>74</v>
      </c>
      <c r="AM20" s="7">
        <v>51</v>
      </c>
      <c r="AN20" s="7">
        <f t="shared" si="0"/>
        <v>661</v>
      </c>
      <c r="AO20" s="7">
        <f t="shared" si="1"/>
        <v>73.444444444444443</v>
      </c>
    </row>
    <row r="21" spans="1:41" ht="21.95" customHeight="1">
      <c r="A21" s="7">
        <v>16</v>
      </c>
      <c r="B21" s="14">
        <v>27446</v>
      </c>
      <c r="C21" s="11" t="s">
        <v>369</v>
      </c>
      <c r="D21" s="11"/>
      <c r="E21" s="11" t="s">
        <v>29</v>
      </c>
      <c r="F21" s="11"/>
      <c r="G21" s="11"/>
      <c r="H21" s="11">
        <v>9800995419</v>
      </c>
      <c r="I21" s="25">
        <v>38054</v>
      </c>
      <c r="J21" s="11" t="s">
        <v>30</v>
      </c>
      <c r="K21" s="11">
        <v>1</v>
      </c>
      <c r="L21" s="11" t="s">
        <v>31</v>
      </c>
      <c r="M21" s="11" t="s">
        <v>370</v>
      </c>
      <c r="N21" s="11">
        <v>21</v>
      </c>
      <c r="O21" s="11" t="s">
        <v>331</v>
      </c>
      <c r="P21" s="11">
        <v>3000</v>
      </c>
      <c r="Q21" s="11" t="s">
        <v>371</v>
      </c>
      <c r="R21" s="11" t="s">
        <v>372</v>
      </c>
      <c r="S21" s="11"/>
      <c r="T21" s="11">
        <v>4000</v>
      </c>
      <c r="U21" s="11" t="s">
        <v>373</v>
      </c>
      <c r="V21" s="11" t="s">
        <v>373</v>
      </c>
      <c r="W21" s="11" t="s">
        <v>75</v>
      </c>
      <c r="X21" s="11">
        <v>721150</v>
      </c>
      <c r="Y21" s="11" t="s">
        <v>59</v>
      </c>
      <c r="Z21" s="11" t="s">
        <v>40</v>
      </c>
      <c r="AA21" s="11" t="s">
        <v>264</v>
      </c>
      <c r="AB21" s="11" t="s">
        <v>42</v>
      </c>
      <c r="AC21" s="11"/>
      <c r="AD21" s="26" t="s">
        <v>44</v>
      </c>
      <c r="AE21" s="11">
        <v>70</v>
      </c>
      <c r="AF21" s="7">
        <v>60</v>
      </c>
      <c r="AG21" s="7">
        <v>68</v>
      </c>
      <c r="AH21" s="7">
        <v>80</v>
      </c>
      <c r="AI21" s="7">
        <v>86</v>
      </c>
      <c r="AJ21" s="7">
        <v>83</v>
      </c>
      <c r="AK21" s="7">
        <v>80</v>
      </c>
      <c r="AL21" s="7">
        <v>85</v>
      </c>
      <c r="AM21" s="7">
        <v>46</v>
      </c>
      <c r="AN21" s="7">
        <f t="shared" si="0"/>
        <v>658</v>
      </c>
      <c r="AO21" s="7">
        <f t="shared" si="1"/>
        <v>73.111111111111114</v>
      </c>
    </row>
    <row r="22" spans="1:41" ht="21.95" customHeight="1">
      <c r="A22" s="7">
        <v>17</v>
      </c>
      <c r="B22" s="14">
        <v>27126</v>
      </c>
      <c r="C22" s="11" t="s">
        <v>352</v>
      </c>
      <c r="D22" s="11"/>
      <c r="E22" s="11" t="s">
        <v>29</v>
      </c>
      <c r="F22" s="11"/>
      <c r="G22" s="11"/>
      <c r="H22" s="11">
        <v>7407792328</v>
      </c>
      <c r="I22" s="25">
        <v>38203</v>
      </c>
      <c r="J22" s="11" t="s">
        <v>30</v>
      </c>
      <c r="K22" s="11">
        <v>3</v>
      </c>
      <c r="L22" s="11" t="s">
        <v>31</v>
      </c>
      <c r="M22" s="11" t="s">
        <v>353</v>
      </c>
      <c r="N22" s="11">
        <v>31</v>
      </c>
      <c r="O22" s="11" t="s">
        <v>33</v>
      </c>
      <c r="P22" s="11">
        <v>6000</v>
      </c>
      <c r="Q22" s="11" t="s">
        <v>354</v>
      </c>
      <c r="R22" s="11" t="s">
        <v>35</v>
      </c>
      <c r="S22" s="11"/>
      <c r="T22" s="11">
        <v>0</v>
      </c>
      <c r="U22" s="11" t="s">
        <v>324</v>
      </c>
      <c r="V22" s="11" t="s">
        <v>325</v>
      </c>
      <c r="W22" s="11" t="s">
        <v>75</v>
      </c>
      <c r="X22" s="11">
        <v>721160</v>
      </c>
      <c r="Y22" s="11" t="s">
        <v>59</v>
      </c>
      <c r="Z22" s="11" t="s">
        <v>40</v>
      </c>
      <c r="AA22" s="11" t="s">
        <v>264</v>
      </c>
      <c r="AB22" s="11" t="s">
        <v>42</v>
      </c>
      <c r="AC22" s="11"/>
      <c r="AD22" s="26" t="s">
        <v>44</v>
      </c>
      <c r="AE22" s="11">
        <v>80</v>
      </c>
      <c r="AF22" s="7">
        <v>69</v>
      </c>
      <c r="AG22" s="7">
        <v>66</v>
      </c>
      <c r="AH22" s="7">
        <v>60</v>
      </c>
      <c r="AI22" s="7">
        <v>83</v>
      </c>
      <c r="AJ22" s="7">
        <v>92</v>
      </c>
      <c r="AK22" s="7">
        <v>85</v>
      </c>
      <c r="AL22" s="7">
        <v>61</v>
      </c>
      <c r="AM22" s="7">
        <v>60</v>
      </c>
      <c r="AN22" s="7">
        <f t="shared" si="0"/>
        <v>656</v>
      </c>
      <c r="AO22" s="7">
        <f t="shared" si="1"/>
        <v>72.888888888888886</v>
      </c>
    </row>
    <row r="23" spans="1:41" ht="21.95" customHeight="1">
      <c r="A23" s="7">
        <v>18</v>
      </c>
      <c r="B23" s="14">
        <v>26839</v>
      </c>
      <c r="C23" s="11" t="s">
        <v>329</v>
      </c>
      <c r="D23" s="11"/>
      <c r="E23" s="11" t="s">
        <v>29</v>
      </c>
      <c r="F23" s="11"/>
      <c r="G23" s="11"/>
      <c r="H23" s="11">
        <v>9735242695</v>
      </c>
      <c r="I23" s="25">
        <v>37835</v>
      </c>
      <c r="J23" s="11" t="s">
        <v>30</v>
      </c>
      <c r="K23" s="11">
        <v>1</v>
      </c>
      <c r="L23" s="11" t="s">
        <v>31</v>
      </c>
      <c r="M23" s="11" t="s">
        <v>330</v>
      </c>
      <c r="N23" s="11">
        <v>31</v>
      </c>
      <c r="O23" s="11" t="s">
        <v>331</v>
      </c>
      <c r="P23" s="11">
        <v>0</v>
      </c>
      <c r="Q23" s="11" t="s">
        <v>332</v>
      </c>
      <c r="R23" s="11" t="s">
        <v>35</v>
      </c>
      <c r="S23" s="11"/>
      <c r="T23" s="11">
        <v>3000</v>
      </c>
      <c r="U23" s="11" t="s">
        <v>146</v>
      </c>
      <c r="V23" s="11" t="s">
        <v>67</v>
      </c>
      <c r="W23" s="11" t="s">
        <v>67</v>
      </c>
      <c r="X23" s="11">
        <v>721601</v>
      </c>
      <c r="Y23" s="11" t="s">
        <v>59</v>
      </c>
      <c r="Z23" s="11" t="s">
        <v>40</v>
      </c>
      <c r="AA23" s="11" t="s">
        <v>264</v>
      </c>
      <c r="AB23" s="11" t="s">
        <v>42</v>
      </c>
      <c r="AC23" s="11" t="s">
        <v>52</v>
      </c>
      <c r="AD23" s="26" t="s">
        <v>44</v>
      </c>
      <c r="AE23" s="11">
        <v>67</v>
      </c>
      <c r="AF23" s="7">
        <v>55</v>
      </c>
      <c r="AG23" s="7">
        <v>78</v>
      </c>
      <c r="AH23" s="7">
        <v>81</v>
      </c>
      <c r="AI23" s="7">
        <v>88</v>
      </c>
      <c r="AJ23" s="7">
        <v>88</v>
      </c>
      <c r="AK23" s="7">
        <v>72</v>
      </c>
      <c r="AL23" s="7">
        <v>69</v>
      </c>
      <c r="AM23" s="7">
        <v>54</v>
      </c>
      <c r="AN23" s="7">
        <f t="shared" si="0"/>
        <v>652</v>
      </c>
      <c r="AO23" s="7">
        <f t="shared" si="1"/>
        <v>72.444444444444443</v>
      </c>
    </row>
    <row r="24" spans="1:41" ht="21.95" customHeight="1">
      <c r="A24" s="7">
        <v>19</v>
      </c>
      <c r="B24" s="14">
        <v>27032</v>
      </c>
      <c r="C24" s="11" t="s">
        <v>338</v>
      </c>
      <c r="D24" s="11"/>
      <c r="E24" s="11" t="s">
        <v>29</v>
      </c>
      <c r="F24" s="11"/>
      <c r="G24" s="11"/>
      <c r="H24" s="11">
        <v>9635556380</v>
      </c>
      <c r="I24" s="25">
        <v>42623</v>
      </c>
      <c r="J24" s="11" t="s">
        <v>30</v>
      </c>
      <c r="K24" s="11">
        <v>3</v>
      </c>
      <c r="L24" s="11" t="s">
        <v>31</v>
      </c>
      <c r="M24" s="11" t="s">
        <v>339</v>
      </c>
      <c r="N24" s="11">
        <v>87</v>
      </c>
      <c r="O24" s="11" t="s">
        <v>33</v>
      </c>
      <c r="P24" s="11">
        <v>0</v>
      </c>
      <c r="Q24" s="11" t="s">
        <v>91</v>
      </c>
      <c r="R24" s="11" t="s">
        <v>158</v>
      </c>
      <c r="S24" s="11"/>
      <c r="T24" s="11">
        <v>0</v>
      </c>
      <c r="U24" s="11" t="s">
        <v>340</v>
      </c>
      <c r="V24" s="11" t="s">
        <v>102</v>
      </c>
      <c r="W24" s="11" t="s">
        <v>102</v>
      </c>
      <c r="X24" s="11">
        <v>722101</v>
      </c>
      <c r="Y24" s="11" t="s">
        <v>102</v>
      </c>
      <c r="Z24" s="11" t="s">
        <v>40</v>
      </c>
      <c r="AA24" s="11" t="s">
        <v>264</v>
      </c>
      <c r="AB24" s="11" t="s">
        <v>42</v>
      </c>
      <c r="AC24" s="11" t="s">
        <v>341</v>
      </c>
      <c r="AD24" s="26" t="s">
        <v>44</v>
      </c>
      <c r="AE24" s="11">
        <v>74</v>
      </c>
      <c r="AF24" s="7">
        <v>67</v>
      </c>
      <c r="AG24" s="7">
        <v>68</v>
      </c>
      <c r="AH24" s="7">
        <v>70</v>
      </c>
      <c r="AI24" s="7">
        <v>76</v>
      </c>
      <c r="AJ24" s="7">
        <v>80</v>
      </c>
      <c r="AK24" s="7">
        <v>80</v>
      </c>
      <c r="AL24" s="7">
        <v>73</v>
      </c>
      <c r="AM24" s="7">
        <v>46</v>
      </c>
      <c r="AN24" s="7">
        <f t="shared" si="0"/>
        <v>634</v>
      </c>
      <c r="AO24" s="7">
        <f t="shared" si="1"/>
        <v>70.444444444444443</v>
      </c>
    </row>
    <row r="25" spans="1:41" ht="21.95" customHeight="1">
      <c r="A25" s="7">
        <v>20</v>
      </c>
      <c r="B25" s="14">
        <v>27071</v>
      </c>
      <c r="C25" s="11" t="s">
        <v>342</v>
      </c>
      <c r="D25" s="11"/>
      <c r="E25" s="11" t="s">
        <v>29</v>
      </c>
      <c r="F25" s="11"/>
      <c r="G25" s="11"/>
      <c r="H25" s="11">
        <v>9647853970</v>
      </c>
      <c r="I25" s="25">
        <v>42647</v>
      </c>
      <c r="J25" s="11" t="s">
        <v>30</v>
      </c>
      <c r="K25" s="11">
        <v>3</v>
      </c>
      <c r="L25" s="11" t="s">
        <v>31</v>
      </c>
      <c r="M25" s="11" t="s">
        <v>343</v>
      </c>
      <c r="N25" s="11">
        <v>21</v>
      </c>
      <c r="O25" s="11" t="s">
        <v>33</v>
      </c>
      <c r="P25" s="11">
        <v>4000</v>
      </c>
      <c r="Q25" s="11" t="s">
        <v>344</v>
      </c>
      <c r="R25" s="11" t="s">
        <v>35</v>
      </c>
      <c r="S25" s="11"/>
      <c r="T25" s="11">
        <v>1</v>
      </c>
      <c r="U25" s="11" t="s">
        <v>345</v>
      </c>
      <c r="V25" s="11" t="s">
        <v>346</v>
      </c>
      <c r="W25" s="11" t="s">
        <v>194</v>
      </c>
      <c r="X25" s="11">
        <v>722205</v>
      </c>
      <c r="Y25" s="11" t="s">
        <v>102</v>
      </c>
      <c r="Z25" s="11" t="s">
        <v>40</v>
      </c>
      <c r="AA25" s="11" t="s">
        <v>264</v>
      </c>
      <c r="AB25" s="11" t="s">
        <v>42</v>
      </c>
      <c r="AC25" s="11" t="s">
        <v>103</v>
      </c>
      <c r="AD25" s="26" t="s">
        <v>44</v>
      </c>
      <c r="AE25" s="11">
        <v>68</v>
      </c>
      <c r="AF25" s="7">
        <v>60</v>
      </c>
      <c r="AG25" s="7">
        <v>69</v>
      </c>
      <c r="AH25" s="7">
        <v>66</v>
      </c>
      <c r="AI25" s="7">
        <v>73</v>
      </c>
      <c r="AJ25" s="7">
        <v>76</v>
      </c>
      <c r="AK25" s="7">
        <v>72</v>
      </c>
      <c r="AL25" s="7">
        <v>68</v>
      </c>
      <c r="AM25" s="7">
        <v>47</v>
      </c>
      <c r="AN25" s="7">
        <f t="shared" si="0"/>
        <v>599</v>
      </c>
      <c r="AO25" s="7">
        <f t="shared" si="1"/>
        <v>66.555555555555557</v>
      </c>
    </row>
    <row r="26" spans="1:41" ht="21.95" customHeight="1">
      <c r="A26" s="7">
        <v>21</v>
      </c>
      <c r="B26" s="14">
        <v>22416</v>
      </c>
      <c r="C26" s="11" t="s">
        <v>300</v>
      </c>
      <c r="D26" s="11"/>
      <c r="E26" s="11" t="s">
        <v>29</v>
      </c>
      <c r="F26" s="11"/>
      <c r="G26" s="11"/>
      <c r="H26" s="11">
        <v>9641859932</v>
      </c>
      <c r="I26" s="25">
        <v>38426</v>
      </c>
      <c r="J26" s="11" t="s">
        <v>30</v>
      </c>
      <c r="K26" s="11">
        <v>3</v>
      </c>
      <c r="L26" s="11" t="s">
        <v>31</v>
      </c>
      <c r="M26" s="11" t="s">
        <v>301</v>
      </c>
      <c r="N26" s="11">
        <v>93</v>
      </c>
      <c r="O26" s="11" t="s">
        <v>63</v>
      </c>
      <c r="P26" s="11">
        <v>5000</v>
      </c>
      <c r="Q26" s="11" t="s">
        <v>302</v>
      </c>
      <c r="R26" s="11" t="s">
        <v>35</v>
      </c>
      <c r="S26" s="11"/>
      <c r="T26" s="11">
        <v>0</v>
      </c>
      <c r="U26" s="11" t="s">
        <v>303</v>
      </c>
      <c r="V26" s="11" t="s">
        <v>303</v>
      </c>
      <c r="W26" s="11" t="s">
        <v>304</v>
      </c>
      <c r="X26" s="11">
        <v>721140</v>
      </c>
      <c r="Y26" s="11" t="s">
        <v>59</v>
      </c>
      <c r="Z26" s="11" t="s">
        <v>40</v>
      </c>
      <c r="AA26" s="11" t="s">
        <v>264</v>
      </c>
      <c r="AB26" s="11" t="s">
        <v>42</v>
      </c>
      <c r="AC26" s="11" t="s">
        <v>200</v>
      </c>
      <c r="AD26" s="26" t="s">
        <v>149</v>
      </c>
      <c r="AE26" s="11">
        <v>65</v>
      </c>
      <c r="AF26" s="7">
        <v>53</v>
      </c>
      <c r="AG26" s="7">
        <v>67</v>
      </c>
      <c r="AH26" s="7">
        <v>55</v>
      </c>
      <c r="AI26" s="7">
        <v>80</v>
      </c>
      <c r="AJ26" s="7">
        <v>82</v>
      </c>
      <c r="AK26" s="7">
        <v>75</v>
      </c>
      <c r="AL26" s="7">
        <v>63</v>
      </c>
      <c r="AM26" s="7">
        <v>53</v>
      </c>
      <c r="AN26" s="7">
        <f t="shared" si="0"/>
        <v>593</v>
      </c>
      <c r="AO26" s="7">
        <f t="shared" si="1"/>
        <v>65.888888888888886</v>
      </c>
    </row>
    <row r="27" spans="1:41" ht="21.95" customHeight="1">
      <c r="A27" s="7">
        <v>22</v>
      </c>
      <c r="B27" s="14">
        <v>18613</v>
      </c>
      <c r="C27" s="11" t="s">
        <v>269</v>
      </c>
      <c r="D27" s="11"/>
      <c r="E27" s="11" t="s">
        <v>29</v>
      </c>
      <c r="F27" s="11"/>
      <c r="G27" s="11"/>
      <c r="H27" s="11">
        <v>9735256610</v>
      </c>
      <c r="I27" s="25">
        <v>38522</v>
      </c>
      <c r="J27" s="11" t="s">
        <v>30</v>
      </c>
      <c r="K27" s="11">
        <v>0</v>
      </c>
      <c r="L27" s="11" t="s">
        <v>31</v>
      </c>
      <c r="M27" s="11" t="s">
        <v>270</v>
      </c>
      <c r="N27" s="11">
        <v>21</v>
      </c>
      <c r="O27" s="11" t="s">
        <v>78</v>
      </c>
      <c r="P27" s="11">
        <v>5000</v>
      </c>
      <c r="Q27" s="11" t="s">
        <v>271</v>
      </c>
      <c r="R27" s="11" t="s">
        <v>35</v>
      </c>
      <c r="S27" s="11"/>
      <c r="T27" s="11">
        <v>0</v>
      </c>
      <c r="U27" s="11" t="s">
        <v>272</v>
      </c>
      <c r="V27" s="11" t="s">
        <v>273</v>
      </c>
      <c r="W27" s="11" t="s">
        <v>50</v>
      </c>
      <c r="X27" s="11">
        <v>721151</v>
      </c>
      <c r="Y27" s="11" t="s">
        <v>51</v>
      </c>
      <c r="Z27" s="11" t="s">
        <v>40</v>
      </c>
      <c r="AA27" s="11" t="s">
        <v>264</v>
      </c>
      <c r="AB27" s="11" t="s">
        <v>42</v>
      </c>
      <c r="AC27" s="11" t="s">
        <v>155</v>
      </c>
      <c r="AD27" s="26" t="s">
        <v>149</v>
      </c>
      <c r="AE27" s="11">
        <v>66</v>
      </c>
      <c r="AF27" s="7">
        <v>47</v>
      </c>
      <c r="AG27" s="7">
        <v>70</v>
      </c>
      <c r="AH27" s="7">
        <v>74</v>
      </c>
      <c r="AI27" s="7">
        <v>74</v>
      </c>
      <c r="AJ27" s="7">
        <v>89</v>
      </c>
      <c r="AK27" s="7">
        <v>66</v>
      </c>
      <c r="AL27" s="7">
        <v>61</v>
      </c>
      <c r="AM27" s="7">
        <v>43</v>
      </c>
      <c r="AN27" s="7">
        <f t="shared" si="0"/>
        <v>590</v>
      </c>
      <c r="AO27" s="7">
        <f t="shared" si="1"/>
        <v>65.555555555555557</v>
      </c>
    </row>
    <row r="28" spans="1:41" ht="21.95" customHeight="1">
      <c r="A28" s="7">
        <v>23</v>
      </c>
      <c r="B28" s="14">
        <v>27389</v>
      </c>
      <c r="C28" s="11" t="s">
        <v>363</v>
      </c>
      <c r="D28" s="11"/>
      <c r="E28" s="11" t="s">
        <v>29</v>
      </c>
      <c r="F28" s="11"/>
      <c r="G28" s="11"/>
      <c r="H28" s="11">
        <v>8609636891</v>
      </c>
      <c r="I28" s="25">
        <v>38076</v>
      </c>
      <c r="J28" s="11" t="s">
        <v>30</v>
      </c>
      <c r="K28" s="11">
        <v>3</v>
      </c>
      <c r="L28" s="11" t="s">
        <v>31</v>
      </c>
      <c r="M28" s="11" t="s">
        <v>364</v>
      </c>
      <c r="N28" s="11">
        <v>31</v>
      </c>
      <c r="O28" s="11" t="s">
        <v>33</v>
      </c>
      <c r="P28" s="11">
        <v>20000</v>
      </c>
      <c r="Q28" s="11" t="s">
        <v>365</v>
      </c>
      <c r="R28" s="11" t="s">
        <v>35</v>
      </c>
      <c r="S28" s="11"/>
      <c r="T28" s="11">
        <v>1</v>
      </c>
      <c r="U28" s="11" t="s">
        <v>366</v>
      </c>
      <c r="V28" s="11" t="s">
        <v>367</v>
      </c>
      <c r="W28" s="11" t="s">
        <v>368</v>
      </c>
      <c r="X28" s="11">
        <v>712614</v>
      </c>
      <c r="Y28" s="11" t="s">
        <v>295</v>
      </c>
      <c r="Z28" s="11" t="s">
        <v>40</v>
      </c>
      <c r="AA28" s="11" t="s">
        <v>264</v>
      </c>
      <c r="AB28" s="11" t="s">
        <v>42</v>
      </c>
      <c r="AC28" s="11"/>
      <c r="AD28" s="26" t="s">
        <v>44</v>
      </c>
      <c r="AE28" s="11">
        <v>60</v>
      </c>
      <c r="AF28" s="7">
        <v>62</v>
      </c>
      <c r="AG28" s="7">
        <v>68</v>
      </c>
      <c r="AH28" s="7">
        <v>57</v>
      </c>
      <c r="AI28" s="7">
        <v>76</v>
      </c>
      <c r="AJ28" s="7">
        <v>88</v>
      </c>
      <c r="AK28" s="7">
        <v>82</v>
      </c>
      <c r="AL28" s="7">
        <v>55</v>
      </c>
      <c r="AM28" s="7">
        <v>41</v>
      </c>
      <c r="AN28" s="7">
        <f t="shared" si="0"/>
        <v>589</v>
      </c>
      <c r="AO28" s="7">
        <f t="shared" si="1"/>
        <v>65.444444444444443</v>
      </c>
    </row>
    <row r="29" spans="1:41" ht="21.95" customHeight="1">
      <c r="A29" s="7">
        <v>24</v>
      </c>
      <c r="B29" s="14">
        <v>27746</v>
      </c>
      <c r="C29" s="11" t="s">
        <v>374</v>
      </c>
      <c r="D29" s="11"/>
      <c r="E29" s="11" t="s">
        <v>29</v>
      </c>
      <c r="F29" s="11"/>
      <c r="G29" s="11"/>
      <c r="H29" s="11">
        <v>8001695306</v>
      </c>
      <c r="I29" s="25">
        <v>42629</v>
      </c>
      <c r="J29" s="11" t="s">
        <v>30</v>
      </c>
      <c r="K29" s="11">
        <v>3</v>
      </c>
      <c r="L29" s="11" t="s">
        <v>31</v>
      </c>
      <c r="M29" s="11" t="s">
        <v>375</v>
      </c>
      <c r="N29" s="11">
        <v>94</v>
      </c>
      <c r="O29" s="11" t="s">
        <v>71</v>
      </c>
      <c r="P29" s="11">
        <v>3500</v>
      </c>
      <c r="Q29" s="11" t="s">
        <v>91</v>
      </c>
      <c r="R29" s="11" t="s">
        <v>158</v>
      </c>
      <c r="S29" s="11"/>
      <c r="T29" s="11">
        <v>1</v>
      </c>
      <c r="U29" s="11" t="s">
        <v>159</v>
      </c>
      <c r="V29" s="11" t="s">
        <v>159</v>
      </c>
      <c r="W29" s="11" t="s">
        <v>160</v>
      </c>
      <c r="X29" s="11">
        <v>723121</v>
      </c>
      <c r="Y29" s="11" t="s">
        <v>161</v>
      </c>
      <c r="Z29" s="11" t="s">
        <v>40</v>
      </c>
      <c r="AA29" s="11" t="s">
        <v>264</v>
      </c>
      <c r="AB29" s="11" t="s">
        <v>42</v>
      </c>
      <c r="AC29" s="11" t="s">
        <v>110</v>
      </c>
      <c r="AD29" s="26" t="s">
        <v>44</v>
      </c>
      <c r="AE29" s="11">
        <v>61</v>
      </c>
      <c r="AF29" s="7">
        <v>51</v>
      </c>
      <c r="AG29" s="7">
        <v>71</v>
      </c>
      <c r="AH29" s="7">
        <v>53</v>
      </c>
      <c r="AI29" s="7">
        <v>83</v>
      </c>
      <c r="AJ29" s="7">
        <v>88</v>
      </c>
      <c r="AK29" s="7">
        <v>70</v>
      </c>
      <c r="AL29" s="7">
        <v>61</v>
      </c>
      <c r="AM29" s="7">
        <v>43</v>
      </c>
      <c r="AN29" s="7">
        <f t="shared" si="0"/>
        <v>581</v>
      </c>
      <c r="AO29" s="7">
        <f t="shared" si="1"/>
        <v>64.555555555555557</v>
      </c>
    </row>
    <row r="30" spans="1:41" ht="21.95" customHeight="1">
      <c r="A30" s="7">
        <v>25</v>
      </c>
      <c r="B30" s="14">
        <v>19311</v>
      </c>
      <c r="C30" s="11" t="s">
        <v>694</v>
      </c>
      <c r="D30" s="11"/>
      <c r="E30" s="11" t="s">
        <v>29</v>
      </c>
      <c r="F30" s="11"/>
      <c r="G30" s="11"/>
      <c r="H30" s="11">
        <v>9832732941</v>
      </c>
      <c r="I30" s="25">
        <v>38534</v>
      </c>
      <c r="J30" s="11" t="s">
        <v>30</v>
      </c>
      <c r="K30" s="11">
        <v>3</v>
      </c>
      <c r="L30" s="11" t="s">
        <v>31</v>
      </c>
      <c r="M30" s="11" t="s">
        <v>315</v>
      </c>
      <c r="N30" s="11">
        <v>31</v>
      </c>
      <c r="O30" s="11" t="s">
        <v>71</v>
      </c>
      <c r="P30" s="11">
        <v>4000</v>
      </c>
      <c r="Q30" s="11" t="s">
        <v>316</v>
      </c>
      <c r="R30" s="11" t="s">
        <v>35</v>
      </c>
      <c r="S30" s="11"/>
      <c r="T30" s="11">
        <v>0</v>
      </c>
      <c r="U30" s="11" t="s">
        <v>317</v>
      </c>
      <c r="V30" s="11" t="s">
        <v>318</v>
      </c>
      <c r="W30" s="11" t="s">
        <v>319</v>
      </c>
      <c r="X30" s="11">
        <v>742165</v>
      </c>
      <c r="Y30" s="11" t="s">
        <v>320</v>
      </c>
      <c r="Z30" s="11" t="s">
        <v>40</v>
      </c>
      <c r="AA30" s="11" t="s">
        <v>264</v>
      </c>
      <c r="AB30" s="11" t="s">
        <v>42</v>
      </c>
      <c r="AC30" s="11" t="s">
        <v>43</v>
      </c>
      <c r="AD30" s="26" t="s">
        <v>44</v>
      </c>
      <c r="AE30" s="11">
        <v>50</v>
      </c>
      <c r="AF30" s="7">
        <v>50</v>
      </c>
      <c r="AG30" s="7">
        <v>62</v>
      </c>
      <c r="AH30" s="7">
        <v>44</v>
      </c>
      <c r="AI30" s="7">
        <v>90</v>
      </c>
      <c r="AJ30" s="7">
        <v>84</v>
      </c>
      <c r="AK30" s="7">
        <v>65</v>
      </c>
      <c r="AL30" s="7">
        <v>53</v>
      </c>
      <c r="AM30" s="7">
        <v>50</v>
      </c>
      <c r="AN30" s="7">
        <f t="shared" si="0"/>
        <v>548</v>
      </c>
      <c r="AO30" s="7">
        <f t="shared" si="1"/>
        <v>60.888888888888886</v>
      </c>
    </row>
    <row r="31" spans="1:41" ht="21.95" customHeight="1">
      <c r="A31" s="7">
        <v>26</v>
      </c>
      <c r="B31" s="14">
        <v>26814</v>
      </c>
      <c r="C31" s="11" t="s">
        <v>321</v>
      </c>
      <c r="D31" s="11"/>
      <c r="E31" s="11" t="s">
        <v>29</v>
      </c>
      <c r="F31" s="11"/>
      <c r="G31" s="11"/>
      <c r="H31" s="11">
        <v>9932820727</v>
      </c>
      <c r="I31" s="25">
        <v>37750</v>
      </c>
      <c r="J31" s="11" t="s">
        <v>30</v>
      </c>
      <c r="K31" s="11">
        <v>3</v>
      </c>
      <c r="L31" s="11" t="s">
        <v>31</v>
      </c>
      <c r="M31" s="11" t="s">
        <v>322</v>
      </c>
      <c r="N31" s="11">
        <v>76</v>
      </c>
      <c r="O31" s="11" t="s">
        <v>33</v>
      </c>
      <c r="P31" s="11">
        <v>5000</v>
      </c>
      <c r="Q31" s="11" t="s">
        <v>323</v>
      </c>
      <c r="R31" s="11" t="s">
        <v>35</v>
      </c>
      <c r="S31" s="11"/>
      <c r="T31" s="11">
        <v>0</v>
      </c>
      <c r="U31" s="11" t="s">
        <v>324</v>
      </c>
      <c r="V31" s="11" t="s">
        <v>325</v>
      </c>
      <c r="W31" s="11" t="s">
        <v>75</v>
      </c>
      <c r="X31" s="11">
        <v>721260</v>
      </c>
      <c r="Y31" s="11" t="s">
        <v>59</v>
      </c>
      <c r="Z31" s="11" t="s">
        <v>40</v>
      </c>
      <c r="AA31" s="11" t="s">
        <v>264</v>
      </c>
      <c r="AB31" s="11" t="s">
        <v>42</v>
      </c>
      <c r="AC31" s="11" t="s">
        <v>95</v>
      </c>
      <c r="AD31" s="26" t="s">
        <v>44</v>
      </c>
      <c r="AE31" s="11">
        <v>60</v>
      </c>
      <c r="AF31" s="7">
        <v>49</v>
      </c>
      <c r="AG31" s="7">
        <v>52</v>
      </c>
      <c r="AH31" s="7">
        <v>54</v>
      </c>
      <c r="AI31" s="7">
        <v>71</v>
      </c>
      <c r="AJ31" s="7">
        <v>71</v>
      </c>
      <c r="AK31" s="7">
        <v>79</v>
      </c>
      <c r="AL31" s="7">
        <v>50</v>
      </c>
      <c r="AM31" s="7">
        <v>34</v>
      </c>
      <c r="AN31" s="7">
        <f t="shared" si="0"/>
        <v>520</v>
      </c>
      <c r="AO31" s="7">
        <f t="shared" si="1"/>
        <v>57.777777777777779</v>
      </c>
    </row>
    <row r="33" spans="2:41">
      <c r="C33" s="2" t="s">
        <v>691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>
        <f t="shared" ref="AE33:AO33" si="2">AE31+AE30+AE29+AE28+AE27+AE26+AE25+AE24+AE23+AE22+AE21+AE20+AE19+AE18+AE17+AE16+AE15+AE14+AE13+AE12+AE11+AE10+AE9+AE8+AE7+AE6</f>
        <v>1895</v>
      </c>
      <c r="AF33" s="2">
        <f t="shared" si="2"/>
        <v>1634</v>
      </c>
      <c r="AG33" s="2">
        <f t="shared" si="2"/>
        <v>1992</v>
      </c>
      <c r="AH33" s="2">
        <f t="shared" si="2"/>
        <v>1961</v>
      </c>
      <c r="AI33" s="2">
        <f t="shared" si="2"/>
        <v>2158</v>
      </c>
      <c r="AJ33" s="2">
        <f t="shared" si="2"/>
        <v>2251</v>
      </c>
      <c r="AK33" s="2">
        <f t="shared" si="2"/>
        <v>2133</v>
      </c>
      <c r="AL33" s="2">
        <f t="shared" si="2"/>
        <v>1931</v>
      </c>
      <c r="AM33" s="2">
        <f t="shared" si="2"/>
        <v>1451</v>
      </c>
      <c r="AN33" s="2">
        <f t="shared" si="2"/>
        <v>17406</v>
      </c>
      <c r="AO33" s="2">
        <f t="shared" si="2"/>
        <v>1934</v>
      </c>
    </row>
    <row r="34" spans="2:41">
      <c r="C34" s="2" t="s">
        <v>690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>
        <f>AE33/26</f>
        <v>72.884615384615387</v>
      </c>
      <c r="AF34" s="2">
        <f t="shared" ref="AF34:AO34" si="3">AF33/26</f>
        <v>62.846153846153847</v>
      </c>
      <c r="AG34" s="2">
        <f t="shared" si="3"/>
        <v>76.615384615384613</v>
      </c>
      <c r="AH34" s="2">
        <f t="shared" si="3"/>
        <v>75.42307692307692</v>
      </c>
      <c r="AI34" s="2">
        <f t="shared" si="3"/>
        <v>83</v>
      </c>
      <c r="AJ34" s="2">
        <f t="shared" si="3"/>
        <v>86.57692307692308</v>
      </c>
      <c r="AK34" s="2">
        <f t="shared" si="3"/>
        <v>82.038461538461533</v>
      </c>
      <c r="AL34" s="2">
        <f t="shared" si="3"/>
        <v>74.269230769230774</v>
      </c>
      <c r="AM34" s="2">
        <f t="shared" si="3"/>
        <v>55.807692307692307</v>
      </c>
      <c r="AN34" s="2">
        <f t="shared" si="3"/>
        <v>669.46153846153845</v>
      </c>
      <c r="AO34" s="2">
        <f t="shared" si="3"/>
        <v>74.384615384615387</v>
      </c>
    </row>
    <row r="35" spans="2:41">
      <c r="AJ35" t="s">
        <v>683</v>
      </c>
    </row>
    <row r="36" spans="2:41">
      <c r="AJ36" t="s">
        <v>684</v>
      </c>
    </row>
    <row r="38" spans="2:41" ht="20.25">
      <c r="B38" s="39" t="s">
        <v>695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</row>
    <row r="39" spans="2:41" ht="15.75">
      <c r="B39" s="40" t="s">
        <v>661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</row>
    <row r="40" spans="2:41" ht="18.75">
      <c r="B40" s="41" t="s">
        <v>693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</row>
    <row r="41" spans="2:41" ht="18.75">
      <c r="B41" s="41" t="s">
        <v>668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</row>
    <row r="42" spans="2:41">
      <c r="AE42" s="3" t="s">
        <v>670</v>
      </c>
      <c r="AF42" s="8" t="s">
        <v>671</v>
      </c>
      <c r="AG42" s="8" t="s">
        <v>672</v>
      </c>
      <c r="AH42" s="8" t="s">
        <v>673</v>
      </c>
      <c r="AI42" s="8" t="s">
        <v>681</v>
      </c>
      <c r="AJ42" s="8" t="s">
        <v>682</v>
      </c>
      <c r="AK42" s="8" t="s">
        <v>679</v>
      </c>
      <c r="AL42" s="22" t="s">
        <v>680</v>
      </c>
      <c r="AM42" s="22" t="s">
        <v>675</v>
      </c>
      <c r="AN42" s="22" t="s">
        <v>677</v>
      </c>
    </row>
    <row r="43" spans="2:41">
      <c r="AE43" s="2">
        <v>72.900000000000006</v>
      </c>
      <c r="AF43" s="2">
        <v>62.8</v>
      </c>
      <c r="AG43" s="2">
        <v>76.62</v>
      </c>
      <c r="AH43" s="2">
        <v>75.400000000000006</v>
      </c>
      <c r="AI43" s="2">
        <v>83</v>
      </c>
      <c r="AJ43" s="2">
        <v>86.6</v>
      </c>
      <c r="AK43" s="2">
        <v>82</v>
      </c>
      <c r="AL43" s="2">
        <v>74.27</v>
      </c>
      <c r="AM43" s="2">
        <v>55.8</v>
      </c>
      <c r="AN43" s="2">
        <v>74.400000000000006</v>
      </c>
    </row>
  </sheetData>
  <sortState ref="B6:AO31">
    <sortCondition descending="1" ref="AO6:AO31"/>
  </sortState>
  <mergeCells count="8">
    <mergeCell ref="B39:AO39"/>
    <mergeCell ref="B40:AO40"/>
    <mergeCell ref="B41:AO41"/>
    <mergeCell ref="A1:AN1"/>
    <mergeCell ref="A2:AN2"/>
    <mergeCell ref="A3:AN3"/>
    <mergeCell ref="A4:AN4"/>
    <mergeCell ref="B38:AO38"/>
  </mergeCells>
  <hyperlinks>
    <hyperlink ref="B8"/>
    <hyperlink ref="B14"/>
    <hyperlink ref="B27"/>
    <hyperlink ref="B13"/>
    <hyperlink ref="B12"/>
    <hyperlink ref="B7"/>
    <hyperlink ref="B6"/>
    <hyperlink ref="B20"/>
    <hyperlink ref="B26"/>
    <hyperlink ref="B18"/>
    <hyperlink ref="B9"/>
    <hyperlink ref="B10"/>
    <hyperlink ref="B31"/>
    <hyperlink ref="B11"/>
    <hyperlink ref="B23"/>
    <hyperlink ref="B15"/>
    <hyperlink ref="B24"/>
    <hyperlink ref="B25"/>
    <hyperlink ref="B16"/>
    <hyperlink ref="B22"/>
    <hyperlink ref="B19"/>
    <hyperlink ref="B17"/>
    <hyperlink ref="B28"/>
    <hyperlink ref="B21"/>
    <hyperlink ref="B29"/>
  </hyperlinks>
  <pageMargins left="0.33333333333333331" right="0.1875" top="0.2483974358974359" bottom="0.35256410256410259" header="0.3" footer="0.3"/>
  <pageSetup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3"/>
  <sheetViews>
    <sheetView topLeftCell="A7" workbookViewId="0">
      <selection activeCell="C11" sqref="C11"/>
    </sheetView>
  </sheetViews>
  <sheetFormatPr defaultRowHeight="15"/>
  <cols>
    <col min="1" max="1" width="5.42578125" style="6" customWidth="1"/>
    <col min="2" max="2" width="8.42578125" style="15" customWidth="1"/>
    <col min="3" max="3" width="24.5703125" style="6" customWidth="1"/>
    <col min="4" max="4" width="14.85546875" hidden="1" customWidth="1"/>
    <col min="5" max="5" width="8.5703125" hidden="1" customWidth="1"/>
    <col min="6" max="6" width="4.140625" hidden="1" customWidth="1"/>
    <col min="7" max="7" width="6.5703125" hidden="1" customWidth="1"/>
    <col min="8" max="8" width="11" hidden="1" customWidth="1"/>
    <col min="9" max="9" width="10.7109375" hidden="1" customWidth="1"/>
    <col min="10" max="10" width="10.85546875" hidden="1" customWidth="1"/>
    <col min="11" max="11" width="5.42578125" hidden="1" customWidth="1"/>
    <col min="12" max="12" width="9.85546875" hidden="1" customWidth="1"/>
    <col min="13" max="13" width="26.140625" hidden="1" customWidth="1"/>
    <col min="14" max="14" width="10.140625" hidden="1" customWidth="1"/>
    <col min="15" max="15" width="20.85546875" hidden="1" customWidth="1"/>
    <col min="16" max="16" width="13.85546875" hidden="1" customWidth="1"/>
    <col min="17" max="17" width="23.42578125" hidden="1" customWidth="1"/>
    <col min="18" max="18" width="11.28515625" hidden="1" customWidth="1"/>
    <col min="19" max="19" width="19.85546875" hidden="1" customWidth="1"/>
    <col min="20" max="20" width="14.85546875" hidden="1" customWidth="1"/>
    <col min="21" max="21" width="18.42578125" hidden="1" customWidth="1"/>
    <col min="22" max="22" width="25.5703125" hidden="1" customWidth="1"/>
    <col min="23" max="23" width="18.5703125" hidden="1" customWidth="1"/>
    <col min="24" max="24" width="8.7109375" hidden="1" customWidth="1"/>
    <col min="25" max="25" width="16" hidden="1" customWidth="1"/>
    <col min="26" max="26" width="13.42578125" hidden="1" customWidth="1"/>
    <col min="27" max="27" width="5.42578125" hidden="1" customWidth="1"/>
    <col min="28" max="28" width="10.7109375" hidden="1" customWidth="1"/>
    <col min="29" max="29" width="15.28515625" hidden="1" customWidth="1"/>
    <col min="30" max="30" width="15.140625" hidden="1" customWidth="1"/>
    <col min="31" max="31" width="5.85546875" customWidth="1"/>
    <col min="32" max="32" width="5" customWidth="1"/>
    <col min="33" max="34" width="6.140625" customWidth="1"/>
    <col min="35" max="36" width="4.7109375" customWidth="1"/>
    <col min="37" max="37" width="6.140625" customWidth="1"/>
    <col min="38" max="39" width="5.7109375" customWidth="1"/>
    <col min="40" max="40" width="6.42578125" customWidth="1"/>
    <col min="41" max="41" width="5.42578125" customWidth="1"/>
    <col min="44" max="44" width="5" customWidth="1"/>
    <col min="46" max="46" width="7" customWidth="1"/>
    <col min="48" max="48" width="7.140625" customWidth="1"/>
    <col min="49" max="49" width="7.85546875" customWidth="1"/>
    <col min="50" max="50" width="7.5703125" customWidth="1"/>
    <col min="52" max="52" width="7" customWidth="1"/>
  </cols>
  <sheetData>
    <row r="1" spans="1:41" ht="20.25">
      <c r="A1" s="39" t="s">
        <v>710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</row>
    <row r="2" spans="1:41" ht="15.75">
      <c r="A2" s="40" t="s">
        <v>661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1:41" ht="15.75">
      <c r="A3" s="42" t="s">
        <v>692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</row>
    <row r="4" spans="1:41" ht="18.75">
      <c r="A4" s="41" t="s">
        <v>667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</row>
    <row r="5" spans="1:41" ht="21.95" customHeight="1">
      <c r="A5" s="10" t="s">
        <v>657</v>
      </c>
      <c r="B5" s="3" t="s">
        <v>654</v>
      </c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  <c r="S5" s="3" t="s">
        <v>16</v>
      </c>
      <c r="T5" s="3" t="s">
        <v>17</v>
      </c>
      <c r="U5" s="3" t="s">
        <v>18</v>
      </c>
      <c r="V5" s="3" t="s">
        <v>19</v>
      </c>
      <c r="W5" s="3" t="s">
        <v>20</v>
      </c>
      <c r="X5" s="3" t="s">
        <v>21</v>
      </c>
      <c r="Y5" s="3" t="s">
        <v>22</v>
      </c>
      <c r="Z5" s="3" t="s">
        <v>23</v>
      </c>
      <c r="AA5" s="3" t="s">
        <v>24</v>
      </c>
      <c r="AB5" s="3" t="s">
        <v>25</v>
      </c>
      <c r="AC5" s="3" t="s">
        <v>26</v>
      </c>
      <c r="AD5" s="21" t="s">
        <v>27</v>
      </c>
      <c r="AE5" s="3" t="s">
        <v>670</v>
      </c>
      <c r="AF5" s="8" t="s">
        <v>671</v>
      </c>
      <c r="AG5" s="8" t="s">
        <v>672</v>
      </c>
      <c r="AH5" s="8" t="s">
        <v>673</v>
      </c>
      <c r="AI5" s="8" t="s">
        <v>681</v>
      </c>
      <c r="AJ5" s="8" t="s">
        <v>682</v>
      </c>
      <c r="AK5" s="8" t="s">
        <v>679</v>
      </c>
      <c r="AL5" s="22" t="s">
        <v>680</v>
      </c>
      <c r="AM5" s="22" t="s">
        <v>675</v>
      </c>
      <c r="AN5" s="8" t="s">
        <v>676</v>
      </c>
      <c r="AO5" s="8" t="s">
        <v>677</v>
      </c>
    </row>
    <row r="6" spans="1:41" ht="21.95" customHeight="1">
      <c r="A6" s="7">
        <v>1</v>
      </c>
      <c r="B6" s="16">
        <v>15844</v>
      </c>
      <c r="C6" s="11" t="s">
        <v>408</v>
      </c>
      <c r="D6" s="11"/>
      <c r="E6" s="11" t="s">
        <v>29</v>
      </c>
      <c r="F6" s="11"/>
      <c r="G6" s="11"/>
      <c r="H6" s="11">
        <v>9775779175</v>
      </c>
      <c r="I6" s="25">
        <v>37839</v>
      </c>
      <c r="J6" s="11" t="s">
        <v>30</v>
      </c>
      <c r="K6" s="11">
        <v>1</v>
      </c>
      <c r="L6" s="11" t="s">
        <v>31</v>
      </c>
      <c r="M6" s="11" t="s">
        <v>409</v>
      </c>
      <c r="N6" s="11">
        <v>21</v>
      </c>
      <c r="O6" s="11" t="s">
        <v>33</v>
      </c>
      <c r="P6" s="11">
        <v>2000</v>
      </c>
      <c r="Q6" s="11" t="s">
        <v>410</v>
      </c>
      <c r="R6" s="11" t="s">
        <v>35</v>
      </c>
      <c r="S6" s="11"/>
      <c r="T6" s="11">
        <v>0</v>
      </c>
      <c r="U6" s="11" t="s">
        <v>411</v>
      </c>
      <c r="V6" s="11" t="s">
        <v>100</v>
      </c>
      <c r="W6" s="11" t="s">
        <v>412</v>
      </c>
      <c r="X6" s="11">
        <v>722164</v>
      </c>
      <c r="Y6" s="11" t="s">
        <v>102</v>
      </c>
      <c r="Z6" s="11" t="s">
        <v>40</v>
      </c>
      <c r="AA6" s="11" t="s">
        <v>381</v>
      </c>
      <c r="AB6" s="11" t="s">
        <v>42</v>
      </c>
      <c r="AC6" s="11" t="s">
        <v>168</v>
      </c>
      <c r="AD6" s="26" t="s">
        <v>149</v>
      </c>
      <c r="AE6" s="11">
        <v>87</v>
      </c>
      <c r="AF6" s="6">
        <v>87</v>
      </c>
      <c r="AG6" s="7">
        <v>95</v>
      </c>
      <c r="AH6" s="7">
        <v>92</v>
      </c>
      <c r="AI6" s="7">
        <v>97</v>
      </c>
      <c r="AJ6" s="6">
        <v>99</v>
      </c>
      <c r="AK6" s="7">
        <v>95</v>
      </c>
      <c r="AL6" s="7">
        <v>91</v>
      </c>
      <c r="AM6" s="7">
        <v>95</v>
      </c>
      <c r="AN6" s="7">
        <f t="shared" ref="AN6:AN31" si="0">AM6+AL6+AK6+AJ6+AI6+AH6+AG6+AF6+AE6</f>
        <v>838</v>
      </c>
      <c r="AO6" s="7">
        <f t="shared" ref="AO6:AO31" si="1">AN6*100/900</f>
        <v>93.111111111111114</v>
      </c>
    </row>
    <row r="7" spans="1:41" ht="21.95" customHeight="1">
      <c r="A7" s="7">
        <v>2</v>
      </c>
      <c r="B7" s="16">
        <v>15841</v>
      </c>
      <c r="C7" s="11" t="s">
        <v>400</v>
      </c>
      <c r="D7" s="11"/>
      <c r="E7" s="11" t="s">
        <v>29</v>
      </c>
      <c r="F7" s="11"/>
      <c r="G7" s="11"/>
      <c r="H7" s="11">
        <v>9475484280</v>
      </c>
      <c r="I7" s="25">
        <v>37556</v>
      </c>
      <c r="J7" s="11" t="s">
        <v>30</v>
      </c>
      <c r="K7" s="11">
        <v>1</v>
      </c>
      <c r="L7" s="11" t="s">
        <v>31</v>
      </c>
      <c r="M7" s="11" t="s">
        <v>401</v>
      </c>
      <c r="N7" s="11">
        <v>31</v>
      </c>
      <c r="O7" s="11" t="s">
        <v>33</v>
      </c>
      <c r="P7" s="11">
        <v>10000</v>
      </c>
      <c r="Q7" s="11" t="s">
        <v>402</v>
      </c>
      <c r="R7" s="11" t="s">
        <v>35</v>
      </c>
      <c r="S7" s="11"/>
      <c r="T7" s="11">
        <v>0</v>
      </c>
      <c r="U7" s="11" t="s">
        <v>403</v>
      </c>
      <c r="V7" s="11" t="s">
        <v>263</v>
      </c>
      <c r="W7" s="11" t="s">
        <v>50</v>
      </c>
      <c r="X7" s="11">
        <v>721151</v>
      </c>
      <c r="Y7" s="11" t="s">
        <v>51</v>
      </c>
      <c r="Z7" s="11" t="s">
        <v>40</v>
      </c>
      <c r="AA7" s="11" t="s">
        <v>381</v>
      </c>
      <c r="AB7" s="11" t="s">
        <v>42</v>
      </c>
      <c r="AC7" s="11" t="s">
        <v>182</v>
      </c>
      <c r="AD7" s="26" t="s">
        <v>149</v>
      </c>
      <c r="AE7" s="11">
        <v>85</v>
      </c>
      <c r="AF7" s="7">
        <v>81</v>
      </c>
      <c r="AG7" s="7">
        <v>94</v>
      </c>
      <c r="AH7" s="7">
        <v>88</v>
      </c>
      <c r="AI7" s="7">
        <v>90</v>
      </c>
      <c r="AJ7" s="7">
        <v>99</v>
      </c>
      <c r="AK7" s="7">
        <v>91</v>
      </c>
      <c r="AL7" s="7">
        <v>85</v>
      </c>
      <c r="AM7" s="7">
        <v>95</v>
      </c>
      <c r="AN7" s="7">
        <f t="shared" si="0"/>
        <v>808</v>
      </c>
      <c r="AO7" s="7">
        <f t="shared" si="1"/>
        <v>89.777777777777771</v>
      </c>
    </row>
    <row r="8" spans="1:41" ht="24.75" customHeight="1">
      <c r="A8" s="7">
        <v>3</v>
      </c>
      <c r="B8" s="16">
        <v>15804</v>
      </c>
      <c r="C8" s="11" t="s">
        <v>385</v>
      </c>
      <c r="D8" s="11"/>
      <c r="E8" s="11" t="s">
        <v>29</v>
      </c>
      <c r="F8" s="11"/>
      <c r="G8" s="11"/>
      <c r="H8" s="11">
        <v>9735381601</v>
      </c>
      <c r="I8" s="25">
        <v>38132</v>
      </c>
      <c r="J8" s="11"/>
      <c r="K8" s="11">
        <v>2</v>
      </c>
      <c r="L8" s="11" t="s">
        <v>31</v>
      </c>
      <c r="M8" s="11" t="s">
        <v>386</v>
      </c>
      <c r="N8" s="11">
        <v>31</v>
      </c>
      <c r="O8" s="11" t="s">
        <v>63</v>
      </c>
      <c r="P8" s="11">
        <v>7000</v>
      </c>
      <c r="Q8" s="11" t="s">
        <v>387</v>
      </c>
      <c r="R8" s="11" t="s">
        <v>35</v>
      </c>
      <c r="S8" s="11"/>
      <c r="T8" s="11">
        <v>0</v>
      </c>
      <c r="U8" s="11" t="s">
        <v>388</v>
      </c>
      <c r="V8" s="11" t="s">
        <v>67</v>
      </c>
      <c r="W8" s="11" t="s">
        <v>67</v>
      </c>
      <c r="X8" s="11">
        <v>721601</v>
      </c>
      <c r="Y8" s="11" t="s">
        <v>59</v>
      </c>
      <c r="Z8" s="11" t="s">
        <v>40</v>
      </c>
      <c r="AA8" s="11" t="s">
        <v>381</v>
      </c>
      <c r="AB8" s="11" t="s">
        <v>42</v>
      </c>
      <c r="AC8" s="11" t="s">
        <v>182</v>
      </c>
      <c r="AD8" s="26" t="s">
        <v>149</v>
      </c>
      <c r="AE8" s="11">
        <v>82</v>
      </c>
      <c r="AF8" s="7">
        <v>74</v>
      </c>
      <c r="AG8" s="7">
        <v>91</v>
      </c>
      <c r="AH8" s="7">
        <v>88</v>
      </c>
      <c r="AI8" s="7">
        <v>91</v>
      </c>
      <c r="AJ8" s="7">
        <v>99</v>
      </c>
      <c r="AK8" s="7">
        <v>91</v>
      </c>
      <c r="AL8" s="7">
        <v>87</v>
      </c>
      <c r="AM8" s="7">
        <v>86</v>
      </c>
      <c r="AN8" s="7">
        <f t="shared" si="0"/>
        <v>789</v>
      </c>
      <c r="AO8" s="7">
        <f t="shared" si="1"/>
        <v>87.666666666666671</v>
      </c>
    </row>
    <row r="9" spans="1:41" ht="30" customHeight="1">
      <c r="A9" s="7">
        <v>4</v>
      </c>
      <c r="B9" s="16">
        <v>15843</v>
      </c>
      <c r="C9" s="11" t="s">
        <v>404</v>
      </c>
      <c r="D9" s="11"/>
      <c r="E9" s="11" t="s">
        <v>29</v>
      </c>
      <c r="F9" s="11"/>
      <c r="G9" s="11"/>
      <c r="H9" s="11">
        <v>9735456493</v>
      </c>
      <c r="I9" s="25">
        <v>38085</v>
      </c>
      <c r="J9" s="11" t="s">
        <v>30</v>
      </c>
      <c r="K9" s="11">
        <v>1</v>
      </c>
      <c r="L9" s="11" t="s">
        <v>405</v>
      </c>
      <c r="M9" s="11" t="s">
        <v>406</v>
      </c>
      <c r="N9" s="11">
        <v>21</v>
      </c>
      <c r="O9" s="11" t="s">
        <v>78</v>
      </c>
      <c r="P9" s="11">
        <v>2000</v>
      </c>
      <c r="Q9" s="11" t="s">
        <v>407</v>
      </c>
      <c r="R9" s="11" t="s">
        <v>35</v>
      </c>
      <c r="S9" s="11"/>
      <c r="T9" s="11">
        <v>0</v>
      </c>
      <c r="U9" s="11" t="s">
        <v>403</v>
      </c>
      <c r="V9" s="11" t="s">
        <v>263</v>
      </c>
      <c r="W9" s="11" t="s">
        <v>50</v>
      </c>
      <c r="X9" s="11">
        <v>721151</v>
      </c>
      <c r="Y9" s="11" t="s">
        <v>51</v>
      </c>
      <c r="Z9" s="11" t="s">
        <v>40</v>
      </c>
      <c r="AA9" s="11" t="s">
        <v>381</v>
      </c>
      <c r="AB9" s="11" t="s">
        <v>42</v>
      </c>
      <c r="AC9" s="11" t="s">
        <v>175</v>
      </c>
      <c r="AD9" s="26" t="s">
        <v>149</v>
      </c>
      <c r="AE9" s="11">
        <v>86</v>
      </c>
      <c r="AF9" s="7">
        <v>81</v>
      </c>
      <c r="AG9" s="7">
        <v>90</v>
      </c>
      <c r="AH9" s="7">
        <v>83</v>
      </c>
      <c r="AI9" s="7">
        <v>88</v>
      </c>
      <c r="AJ9" s="7">
        <v>98</v>
      </c>
      <c r="AK9" s="7">
        <v>92</v>
      </c>
      <c r="AL9" s="7">
        <v>78</v>
      </c>
      <c r="AM9" s="7">
        <v>93</v>
      </c>
      <c r="AN9" s="7">
        <f t="shared" si="0"/>
        <v>789</v>
      </c>
      <c r="AO9" s="7">
        <f t="shared" si="1"/>
        <v>87.666666666666671</v>
      </c>
    </row>
    <row r="10" spans="1:41" ht="21.95" customHeight="1">
      <c r="A10" s="7">
        <v>5</v>
      </c>
      <c r="B10" s="16">
        <v>19172</v>
      </c>
      <c r="C10" s="11" t="s">
        <v>455</v>
      </c>
      <c r="D10" s="11"/>
      <c r="E10" s="11" t="s">
        <v>29</v>
      </c>
      <c r="F10" s="11"/>
      <c r="G10" s="11"/>
      <c r="H10" s="11">
        <v>8016877545</v>
      </c>
      <c r="I10" s="25">
        <v>38101</v>
      </c>
      <c r="J10" s="11" t="s">
        <v>30</v>
      </c>
      <c r="K10" s="11">
        <v>2</v>
      </c>
      <c r="L10" s="11" t="s">
        <v>31</v>
      </c>
      <c r="M10" s="11" t="s">
        <v>456</v>
      </c>
      <c r="N10" s="11">
        <v>21</v>
      </c>
      <c r="O10" s="11" t="s">
        <v>33</v>
      </c>
      <c r="P10" s="11">
        <v>3000</v>
      </c>
      <c r="Q10" s="11" t="s">
        <v>457</v>
      </c>
      <c r="R10" s="11" t="s">
        <v>35</v>
      </c>
      <c r="S10" s="11"/>
      <c r="T10" s="11">
        <v>0</v>
      </c>
      <c r="U10" s="11" t="s">
        <v>458</v>
      </c>
      <c r="V10" s="11" t="s">
        <v>74</v>
      </c>
      <c r="W10" s="11" t="s">
        <v>75</v>
      </c>
      <c r="X10" s="11">
        <v>721150</v>
      </c>
      <c r="Y10" s="11" t="s">
        <v>59</v>
      </c>
      <c r="Z10" s="11" t="s">
        <v>40</v>
      </c>
      <c r="AA10" s="11" t="s">
        <v>381</v>
      </c>
      <c r="AB10" s="11" t="s">
        <v>42</v>
      </c>
      <c r="AC10" s="11"/>
      <c r="AD10" s="26" t="s">
        <v>44</v>
      </c>
      <c r="AE10" s="11">
        <v>82</v>
      </c>
      <c r="AF10" s="7">
        <v>79</v>
      </c>
      <c r="AG10" s="7">
        <v>91</v>
      </c>
      <c r="AH10" s="7">
        <v>88</v>
      </c>
      <c r="AI10" s="7">
        <v>87</v>
      </c>
      <c r="AJ10" s="7">
        <v>96</v>
      </c>
      <c r="AK10" s="7">
        <v>91</v>
      </c>
      <c r="AL10" s="7">
        <v>90</v>
      </c>
      <c r="AM10" s="7">
        <v>82</v>
      </c>
      <c r="AN10" s="7">
        <f t="shared" si="0"/>
        <v>786</v>
      </c>
      <c r="AO10" s="7">
        <f t="shared" si="1"/>
        <v>87.333333333333329</v>
      </c>
    </row>
    <row r="11" spans="1:41" ht="21.95" customHeight="1">
      <c r="A11" s="7">
        <v>6</v>
      </c>
      <c r="B11" s="16">
        <v>15886</v>
      </c>
      <c r="C11" s="11" t="s">
        <v>416</v>
      </c>
      <c r="D11" s="11"/>
      <c r="E11" s="11" t="s">
        <v>29</v>
      </c>
      <c r="F11" s="11"/>
      <c r="G11" s="11"/>
      <c r="H11" s="11">
        <v>9732922070</v>
      </c>
      <c r="I11" s="25">
        <v>38331</v>
      </c>
      <c r="J11" s="11" t="s">
        <v>30</v>
      </c>
      <c r="K11" s="11">
        <v>0</v>
      </c>
      <c r="L11" s="11" t="s">
        <v>31</v>
      </c>
      <c r="M11" s="11" t="s">
        <v>417</v>
      </c>
      <c r="N11" s="11">
        <v>21</v>
      </c>
      <c r="O11" s="11" t="s">
        <v>33</v>
      </c>
      <c r="P11" s="11">
        <v>2000</v>
      </c>
      <c r="Q11" s="11" t="s">
        <v>418</v>
      </c>
      <c r="R11" s="11" t="s">
        <v>35</v>
      </c>
      <c r="S11" s="11"/>
      <c r="T11" s="11">
        <v>0</v>
      </c>
      <c r="U11" s="11" t="s">
        <v>419</v>
      </c>
      <c r="V11" s="11" t="s">
        <v>420</v>
      </c>
      <c r="W11" s="11" t="s">
        <v>421</v>
      </c>
      <c r="X11" s="11">
        <v>721122</v>
      </c>
      <c r="Y11" s="11" t="s">
        <v>59</v>
      </c>
      <c r="Z11" s="11" t="s">
        <v>40</v>
      </c>
      <c r="AA11" s="11" t="s">
        <v>381</v>
      </c>
      <c r="AB11" s="11" t="s">
        <v>42</v>
      </c>
      <c r="AC11" s="11" t="s">
        <v>200</v>
      </c>
      <c r="AD11" s="26" t="s">
        <v>149</v>
      </c>
      <c r="AE11" s="11">
        <v>85</v>
      </c>
      <c r="AF11" s="7">
        <v>72</v>
      </c>
      <c r="AG11" s="7">
        <v>87</v>
      </c>
      <c r="AH11" s="7">
        <v>75</v>
      </c>
      <c r="AI11" s="7">
        <v>91</v>
      </c>
      <c r="AJ11" s="7">
        <v>98</v>
      </c>
      <c r="AK11" s="7">
        <v>85</v>
      </c>
      <c r="AL11" s="7">
        <v>89</v>
      </c>
      <c r="AM11" s="7">
        <v>91</v>
      </c>
      <c r="AN11" s="7">
        <f t="shared" si="0"/>
        <v>773</v>
      </c>
      <c r="AO11" s="7">
        <f t="shared" si="1"/>
        <v>85.888888888888886</v>
      </c>
    </row>
    <row r="12" spans="1:41" ht="23.25" customHeight="1">
      <c r="A12" s="7">
        <v>7</v>
      </c>
      <c r="B12" s="16">
        <v>15801</v>
      </c>
      <c r="C12" s="11" t="s">
        <v>376</v>
      </c>
      <c r="D12" s="11"/>
      <c r="E12" s="11" t="s">
        <v>29</v>
      </c>
      <c r="F12" s="11"/>
      <c r="G12" s="11"/>
      <c r="H12" s="11">
        <v>9635141551</v>
      </c>
      <c r="I12" s="25">
        <v>37447</v>
      </c>
      <c r="J12" s="11" t="s">
        <v>30</v>
      </c>
      <c r="K12" s="11">
        <v>0</v>
      </c>
      <c r="L12" s="11" t="s">
        <v>31</v>
      </c>
      <c r="M12" s="11" t="s">
        <v>377</v>
      </c>
      <c r="N12" s="11">
        <v>31</v>
      </c>
      <c r="O12" s="11" t="s">
        <v>63</v>
      </c>
      <c r="P12" s="11">
        <v>4000</v>
      </c>
      <c r="Q12" s="11" t="s">
        <v>378</v>
      </c>
      <c r="R12" s="11" t="s">
        <v>35</v>
      </c>
      <c r="S12" s="11"/>
      <c r="T12" s="11">
        <v>0</v>
      </c>
      <c r="U12" s="11" t="s">
        <v>379</v>
      </c>
      <c r="V12" s="11" t="s">
        <v>380</v>
      </c>
      <c r="W12" s="11" t="s">
        <v>58</v>
      </c>
      <c r="X12" s="11">
        <v>721305</v>
      </c>
      <c r="Y12" s="11" t="s">
        <v>39</v>
      </c>
      <c r="Z12" s="11" t="s">
        <v>40</v>
      </c>
      <c r="AA12" s="11" t="s">
        <v>381</v>
      </c>
      <c r="AB12" s="11" t="s">
        <v>42</v>
      </c>
      <c r="AC12" s="11" t="s">
        <v>200</v>
      </c>
      <c r="AD12" s="26" t="s">
        <v>149</v>
      </c>
      <c r="AE12" s="11">
        <v>84</v>
      </c>
      <c r="AF12" s="7">
        <v>79</v>
      </c>
      <c r="AG12" s="7">
        <v>90</v>
      </c>
      <c r="AH12" s="7">
        <v>72</v>
      </c>
      <c r="AI12" s="7">
        <v>78</v>
      </c>
      <c r="AJ12" s="7">
        <v>95</v>
      </c>
      <c r="AK12" s="7">
        <v>82</v>
      </c>
      <c r="AL12" s="7">
        <v>79</v>
      </c>
      <c r="AM12" s="7">
        <v>89</v>
      </c>
      <c r="AN12" s="7">
        <f t="shared" si="0"/>
        <v>748</v>
      </c>
      <c r="AO12" s="7">
        <f t="shared" si="1"/>
        <v>83.111111111111114</v>
      </c>
    </row>
    <row r="13" spans="1:41" ht="21.95" customHeight="1">
      <c r="A13" s="7">
        <v>8</v>
      </c>
      <c r="B13" s="16">
        <v>22498</v>
      </c>
      <c r="C13" s="11" t="s">
        <v>470</v>
      </c>
      <c r="D13" s="11"/>
      <c r="E13" s="11" t="s">
        <v>29</v>
      </c>
      <c r="F13" s="11"/>
      <c r="G13" s="11"/>
      <c r="H13" s="11">
        <v>9434803316</v>
      </c>
      <c r="I13" s="25">
        <v>37945</v>
      </c>
      <c r="J13" s="11" t="s">
        <v>30</v>
      </c>
      <c r="K13" s="11">
        <v>3</v>
      </c>
      <c r="L13" s="11" t="s">
        <v>31</v>
      </c>
      <c r="M13" s="11" t="s">
        <v>471</v>
      </c>
      <c r="N13" s="11">
        <v>21</v>
      </c>
      <c r="O13" s="11" t="s">
        <v>78</v>
      </c>
      <c r="P13" s="11">
        <v>2000</v>
      </c>
      <c r="Q13" s="11" t="s">
        <v>472</v>
      </c>
      <c r="R13" s="11" t="s">
        <v>473</v>
      </c>
      <c r="S13" s="11"/>
      <c r="T13" s="11">
        <v>1500</v>
      </c>
      <c r="U13" s="11" t="s">
        <v>474</v>
      </c>
      <c r="V13" s="11" t="s">
        <v>475</v>
      </c>
      <c r="W13" s="11" t="s">
        <v>476</v>
      </c>
      <c r="X13" s="11">
        <v>721166</v>
      </c>
      <c r="Y13" s="11" t="s">
        <v>59</v>
      </c>
      <c r="Z13" s="11" t="s">
        <v>40</v>
      </c>
      <c r="AA13" s="11" t="s">
        <v>381</v>
      </c>
      <c r="AB13" s="11" t="s">
        <v>42</v>
      </c>
      <c r="AC13" s="11" t="s">
        <v>200</v>
      </c>
      <c r="AD13" s="26" t="s">
        <v>149</v>
      </c>
      <c r="AE13" s="11">
        <v>75</v>
      </c>
      <c r="AF13" s="7">
        <v>68</v>
      </c>
      <c r="AG13" s="7">
        <v>93</v>
      </c>
      <c r="AH13" s="7">
        <v>82</v>
      </c>
      <c r="AI13" s="7">
        <v>81</v>
      </c>
      <c r="AJ13" s="7">
        <v>94</v>
      </c>
      <c r="AK13" s="7">
        <v>89</v>
      </c>
      <c r="AL13" s="7">
        <v>81</v>
      </c>
      <c r="AM13" s="7">
        <v>80</v>
      </c>
      <c r="AN13" s="7">
        <f t="shared" si="0"/>
        <v>743</v>
      </c>
      <c r="AO13" s="7">
        <f t="shared" si="1"/>
        <v>82.555555555555557</v>
      </c>
    </row>
    <row r="14" spans="1:41" ht="21.95" customHeight="1">
      <c r="A14" s="7">
        <v>9</v>
      </c>
      <c r="B14" s="16">
        <v>18691</v>
      </c>
      <c r="C14" s="11" t="s">
        <v>446</v>
      </c>
      <c r="D14" s="11"/>
      <c r="E14" s="11" t="s">
        <v>29</v>
      </c>
      <c r="F14" s="11"/>
      <c r="G14" s="11"/>
      <c r="H14" s="11">
        <v>7407035364</v>
      </c>
      <c r="I14" s="25">
        <v>38255</v>
      </c>
      <c r="J14" s="11" t="s">
        <v>30</v>
      </c>
      <c r="K14" s="11">
        <v>1</v>
      </c>
      <c r="L14" s="11" t="s">
        <v>31</v>
      </c>
      <c r="M14" s="11" t="s">
        <v>447</v>
      </c>
      <c r="N14" s="11">
        <v>21</v>
      </c>
      <c r="O14" s="11" t="s">
        <v>33</v>
      </c>
      <c r="P14" s="11">
        <v>2000</v>
      </c>
      <c r="Q14" s="11" t="s">
        <v>448</v>
      </c>
      <c r="R14" s="11" t="s">
        <v>35</v>
      </c>
      <c r="S14" s="11"/>
      <c r="T14" s="11">
        <v>0</v>
      </c>
      <c r="U14" s="11" t="s">
        <v>449</v>
      </c>
      <c r="V14" s="11" t="s">
        <v>450</v>
      </c>
      <c r="W14" s="11" t="s">
        <v>337</v>
      </c>
      <c r="X14" s="11">
        <v>721242</v>
      </c>
      <c r="Y14" s="11" t="s">
        <v>59</v>
      </c>
      <c r="Z14" s="11" t="s">
        <v>40</v>
      </c>
      <c r="AA14" s="11" t="s">
        <v>381</v>
      </c>
      <c r="AB14" s="11" t="s">
        <v>42</v>
      </c>
      <c r="AC14" s="11" t="s">
        <v>175</v>
      </c>
      <c r="AD14" s="26" t="s">
        <v>149</v>
      </c>
      <c r="AE14" s="11">
        <v>90</v>
      </c>
      <c r="AF14" s="7">
        <v>62</v>
      </c>
      <c r="AG14" s="7">
        <v>89</v>
      </c>
      <c r="AH14" s="7">
        <v>69</v>
      </c>
      <c r="AI14" s="7">
        <v>81</v>
      </c>
      <c r="AJ14" s="7">
        <v>97</v>
      </c>
      <c r="AK14" s="7">
        <v>82</v>
      </c>
      <c r="AL14" s="7">
        <v>87</v>
      </c>
      <c r="AM14" s="7">
        <v>83</v>
      </c>
      <c r="AN14" s="7">
        <f t="shared" si="0"/>
        <v>740</v>
      </c>
      <c r="AO14" s="7">
        <f t="shared" si="1"/>
        <v>82.222222222222229</v>
      </c>
    </row>
    <row r="15" spans="1:41" ht="21.95" customHeight="1">
      <c r="A15" s="7">
        <v>10</v>
      </c>
      <c r="B15" s="16">
        <v>18535</v>
      </c>
      <c r="C15" s="11" t="s">
        <v>434</v>
      </c>
      <c r="D15" s="11"/>
      <c r="E15" s="11" t="s">
        <v>29</v>
      </c>
      <c r="F15" s="11"/>
      <c r="G15" s="11"/>
      <c r="H15" s="11">
        <v>8609163768</v>
      </c>
      <c r="I15" s="25">
        <v>37856</v>
      </c>
      <c r="J15" s="11" t="s">
        <v>30</v>
      </c>
      <c r="K15" s="11">
        <v>1</v>
      </c>
      <c r="L15" s="11" t="s">
        <v>31</v>
      </c>
      <c r="M15" s="11" t="s">
        <v>435</v>
      </c>
      <c r="N15" s="11"/>
      <c r="O15" s="11"/>
      <c r="P15" s="11">
        <v>0</v>
      </c>
      <c r="Q15" s="11" t="s">
        <v>436</v>
      </c>
      <c r="R15" s="11" t="s">
        <v>437</v>
      </c>
      <c r="S15" s="11"/>
      <c r="T15" s="11">
        <v>3000</v>
      </c>
      <c r="U15" s="11" t="s">
        <v>438</v>
      </c>
      <c r="V15" s="11" t="s">
        <v>439</v>
      </c>
      <c r="W15" s="11" t="s">
        <v>439</v>
      </c>
      <c r="X15" s="11">
        <v>711226</v>
      </c>
      <c r="Y15" s="11" t="s">
        <v>189</v>
      </c>
      <c r="Z15" s="11" t="s">
        <v>40</v>
      </c>
      <c r="AA15" s="11" t="s">
        <v>381</v>
      </c>
      <c r="AB15" s="11" t="s">
        <v>42</v>
      </c>
      <c r="AC15" s="11" t="s">
        <v>175</v>
      </c>
      <c r="AD15" s="26" t="s">
        <v>149</v>
      </c>
      <c r="AE15" s="11">
        <v>83</v>
      </c>
      <c r="AF15" s="7">
        <v>63</v>
      </c>
      <c r="AG15" s="7">
        <v>89</v>
      </c>
      <c r="AH15" s="7">
        <v>74</v>
      </c>
      <c r="AI15" s="7">
        <v>80</v>
      </c>
      <c r="AJ15" s="7">
        <v>96</v>
      </c>
      <c r="AK15" s="7">
        <v>88</v>
      </c>
      <c r="AL15" s="7">
        <v>78</v>
      </c>
      <c r="AM15" s="7">
        <v>87</v>
      </c>
      <c r="AN15" s="7">
        <f t="shared" si="0"/>
        <v>738</v>
      </c>
      <c r="AO15" s="7">
        <f t="shared" si="1"/>
        <v>82</v>
      </c>
    </row>
    <row r="16" spans="1:41" ht="21.95" customHeight="1">
      <c r="A16" s="7">
        <v>11</v>
      </c>
      <c r="B16" s="16">
        <v>15846</v>
      </c>
      <c r="C16" s="11" t="s">
        <v>413</v>
      </c>
      <c r="D16" s="11"/>
      <c r="E16" s="11" t="s">
        <v>29</v>
      </c>
      <c r="F16" s="11"/>
      <c r="G16" s="11"/>
      <c r="H16" s="11">
        <v>8509540782</v>
      </c>
      <c r="I16" s="25">
        <v>37881</v>
      </c>
      <c r="J16" s="11" t="s">
        <v>30</v>
      </c>
      <c r="K16" s="11">
        <v>1</v>
      </c>
      <c r="L16" s="11" t="s">
        <v>31</v>
      </c>
      <c r="M16" s="11" t="s">
        <v>414</v>
      </c>
      <c r="N16" s="11">
        <v>21</v>
      </c>
      <c r="O16" s="11" t="s">
        <v>78</v>
      </c>
      <c r="P16" s="11">
        <v>3000</v>
      </c>
      <c r="Q16" s="11" t="s">
        <v>415</v>
      </c>
      <c r="R16" s="11" t="s">
        <v>35</v>
      </c>
      <c r="S16" s="11"/>
      <c r="T16" s="11">
        <v>0</v>
      </c>
      <c r="U16" s="11" t="s">
        <v>268</v>
      </c>
      <c r="V16" s="11" t="s">
        <v>81</v>
      </c>
      <c r="W16" s="11" t="s">
        <v>75</v>
      </c>
      <c r="X16" s="11">
        <v>721150</v>
      </c>
      <c r="Y16" s="11" t="s">
        <v>59</v>
      </c>
      <c r="Z16" s="11" t="s">
        <v>40</v>
      </c>
      <c r="AA16" s="11" t="s">
        <v>381</v>
      </c>
      <c r="AB16" s="11" t="s">
        <v>42</v>
      </c>
      <c r="AC16" s="11" t="s">
        <v>200</v>
      </c>
      <c r="AD16" s="26" t="s">
        <v>149</v>
      </c>
      <c r="AE16" s="11">
        <v>88</v>
      </c>
      <c r="AF16" s="7">
        <v>73</v>
      </c>
      <c r="AG16" s="7">
        <v>85</v>
      </c>
      <c r="AH16" s="7">
        <v>71</v>
      </c>
      <c r="AI16" s="7">
        <v>84</v>
      </c>
      <c r="AJ16" s="7">
        <v>97</v>
      </c>
      <c r="AK16" s="7">
        <v>80</v>
      </c>
      <c r="AL16" s="7">
        <v>65</v>
      </c>
      <c r="AM16" s="7">
        <v>87</v>
      </c>
      <c r="AN16" s="7">
        <f t="shared" si="0"/>
        <v>730</v>
      </c>
      <c r="AO16" s="7">
        <f t="shared" si="1"/>
        <v>81.111111111111114</v>
      </c>
    </row>
    <row r="17" spans="1:41" ht="21.95" customHeight="1">
      <c r="A17" s="7">
        <v>12</v>
      </c>
      <c r="B17" s="16">
        <v>15802</v>
      </c>
      <c r="C17" s="11" t="s">
        <v>382</v>
      </c>
      <c r="D17" s="11"/>
      <c r="E17" s="11" t="s">
        <v>29</v>
      </c>
      <c r="F17" s="11"/>
      <c r="G17" s="11"/>
      <c r="H17" s="11">
        <v>8348354737</v>
      </c>
      <c r="I17" s="25">
        <v>38378</v>
      </c>
      <c r="J17" s="11"/>
      <c r="K17" s="11">
        <v>0</v>
      </c>
      <c r="L17" s="11" t="s">
        <v>31</v>
      </c>
      <c r="M17" s="11" t="s">
        <v>383</v>
      </c>
      <c r="N17" s="11">
        <v>21</v>
      </c>
      <c r="O17" s="11" t="s">
        <v>174</v>
      </c>
      <c r="P17" s="11">
        <v>1800</v>
      </c>
      <c r="Q17" s="11" t="s">
        <v>384</v>
      </c>
      <c r="R17" s="11" t="s">
        <v>35</v>
      </c>
      <c r="S17" s="11"/>
      <c r="T17" s="11">
        <v>0</v>
      </c>
      <c r="U17" s="11" t="s">
        <v>142</v>
      </c>
      <c r="V17" s="11" t="s">
        <v>142</v>
      </c>
      <c r="W17" s="11" t="s">
        <v>109</v>
      </c>
      <c r="X17" s="11">
        <v>721201</v>
      </c>
      <c r="Y17" s="11" t="s">
        <v>59</v>
      </c>
      <c r="Z17" s="11" t="s">
        <v>40</v>
      </c>
      <c r="AA17" s="11" t="s">
        <v>381</v>
      </c>
      <c r="AB17" s="11" t="s">
        <v>42</v>
      </c>
      <c r="AC17" s="11" t="s">
        <v>175</v>
      </c>
      <c r="AD17" s="26" t="s">
        <v>149</v>
      </c>
      <c r="AE17" s="11">
        <v>72</v>
      </c>
      <c r="AF17" s="7">
        <v>64</v>
      </c>
      <c r="AG17" s="7">
        <v>81</v>
      </c>
      <c r="AH17" s="7">
        <v>86</v>
      </c>
      <c r="AI17" s="7">
        <v>80</v>
      </c>
      <c r="AJ17" s="7">
        <v>90</v>
      </c>
      <c r="AK17" s="7">
        <v>67</v>
      </c>
      <c r="AL17" s="7">
        <v>67</v>
      </c>
      <c r="AM17" s="7">
        <v>91</v>
      </c>
      <c r="AN17" s="7">
        <f t="shared" si="0"/>
        <v>698</v>
      </c>
      <c r="AO17" s="7">
        <f t="shared" si="1"/>
        <v>77.555555555555557</v>
      </c>
    </row>
    <row r="18" spans="1:41" ht="21.95" customHeight="1">
      <c r="A18" s="7">
        <v>13</v>
      </c>
      <c r="B18" s="16">
        <v>18783</v>
      </c>
      <c r="C18" s="11" t="s">
        <v>451</v>
      </c>
      <c r="D18" s="11"/>
      <c r="E18" s="11" t="s">
        <v>29</v>
      </c>
      <c r="F18" s="11"/>
      <c r="G18" s="11"/>
      <c r="H18" s="11">
        <v>9800775668</v>
      </c>
      <c r="I18" s="25">
        <v>38179</v>
      </c>
      <c r="J18" s="11" t="s">
        <v>30</v>
      </c>
      <c r="K18" s="11">
        <v>1</v>
      </c>
      <c r="L18" s="11" t="s">
        <v>31</v>
      </c>
      <c r="M18" s="11" t="s">
        <v>452</v>
      </c>
      <c r="N18" s="11">
        <v>21</v>
      </c>
      <c r="O18" s="11" t="s">
        <v>174</v>
      </c>
      <c r="P18" s="11">
        <v>3000</v>
      </c>
      <c r="Q18" s="11" t="s">
        <v>453</v>
      </c>
      <c r="R18" s="11" t="s">
        <v>35</v>
      </c>
      <c r="S18" s="11"/>
      <c r="T18" s="11">
        <v>0</v>
      </c>
      <c r="U18" s="11" t="s">
        <v>419</v>
      </c>
      <c r="V18" s="11" t="s">
        <v>454</v>
      </c>
      <c r="W18" s="11" t="s">
        <v>421</v>
      </c>
      <c r="X18" s="11">
        <v>721122</v>
      </c>
      <c r="Y18" s="11" t="s">
        <v>59</v>
      </c>
      <c r="Z18" s="11" t="s">
        <v>40</v>
      </c>
      <c r="AA18" s="11" t="s">
        <v>381</v>
      </c>
      <c r="AB18" s="11" t="s">
        <v>42</v>
      </c>
      <c r="AC18" s="11" t="s">
        <v>155</v>
      </c>
      <c r="AD18" s="26" t="s">
        <v>149</v>
      </c>
      <c r="AE18" s="11">
        <v>87</v>
      </c>
      <c r="AF18" s="7">
        <v>60</v>
      </c>
      <c r="AG18" s="7">
        <v>87</v>
      </c>
      <c r="AH18" s="7">
        <v>47</v>
      </c>
      <c r="AI18" s="7">
        <v>78</v>
      </c>
      <c r="AJ18" s="7">
        <v>95</v>
      </c>
      <c r="AK18" s="7">
        <v>85</v>
      </c>
      <c r="AL18" s="7">
        <v>85</v>
      </c>
      <c r="AM18" s="7">
        <v>73</v>
      </c>
      <c r="AN18" s="7">
        <f t="shared" si="0"/>
        <v>697</v>
      </c>
      <c r="AO18" s="7">
        <f t="shared" si="1"/>
        <v>77.444444444444443</v>
      </c>
    </row>
    <row r="19" spans="1:41" ht="21.95" customHeight="1">
      <c r="A19" s="7">
        <v>14</v>
      </c>
      <c r="B19" s="16">
        <v>27460</v>
      </c>
      <c r="C19" s="11" t="s">
        <v>490</v>
      </c>
      <c r="D19" s="11"/>
      <c r="E19" s="11" t="s">
        <v>29</v>
      </c>
      <c r="F19" s="11"/>
      <c r="G19" s="11"/>
      <c r="H19" s="11">
        <v>9635126003</v>
      </c>
      <c r="I19" s="25">
        <v>37860</v>
      </c>
      <c r="J19" s="11" t="s">
        <v>30</v>
      </c>
      <c r="K19" s="11">
        <v>3</v>
      </c>
      <c r="L19" s="11" t="s">
        <v>31</v>
      </c>
      <c r="M19" s="11" t="s">
        <v>491</v>
      </c>
      <c r="N19" s="11">
        <v>92</v>
      </c>
      <c r="O19" s="11" t="s">
        <v>33</v>
      </c>
      <c r="P19" s="11">
        <v>5000</v>
      </c>
      <c r="Q19" s="11" t="s">
        <v>492</v>
      </c>
      <c r="R19" s="11" t="s">
        <v>35</v>
      </c>
      <c r="S19" s="11"/>
      <c r="T19" s="11">
        <v>0</v>
      </c>
      <c r="U19" s="11" t="s">
        <v>493</v>
      </c>
      <c r="V19" s="11" t="s">
        <v>494</v>
      </c>
      <c r="W19" s="11" t="s">
        <v>102</v>
      </c>
      <c r="X19" s="11">
        <v>722146</v>
      </c>
      <c r="Y19" s="11" t="s">
        <v>102</v>
      </c>
      <c r="Z19" s="11" t="s">
        <v>40</v>
      </c>
      <c r="AA19" s="11" t="s">
        <v>381</v>
      </c>
      <c r="AB19" s="11" t="s">
        <v>42</v>
      </c>
      <c r="AC19" s="11"/>
      <c r="AD19" s="26" t="s">
        <v>44</v>
      </c>
      <c r="AE19" s="11">
        <v>78</v>
      </c>
      <c r="AF19" s="7">
        <v>55</v>
      </c>
      <c r="AG19" s="7">
        <v>78</v>
      </c>
      <c r="AH19" s="7">
        <v>71</v>
      </c>
      <c r="AI19" s="7">
        <v>67</v>
      </c>
      <c r="AJ19" s="7">
        <v>89</v>
      </c>
      <c r="AK19" s="7">
        <v>78</v>
      </c>
      <c r="AL19" s="7">
        <v>89</v>
      </c>
      <c r="AM19" s="7">
        <v>87</v>
      </c>
      <c r="AN19" s="7">
        <f t="shared" si="0"/>
        <v>692</v>
      </c>
      <c r="AO19" s="7">
        <f t="shared" si="1"/>
        <v>76.888888888888886</v>
      </c>
    </row>
    <row r="20" spans="1:41" ht="21.95" customHeight="1">
      <c r="A20" s="7">
        <v>15</v>
      </c>
      <c r="B20" s="16">
        <v>22387</v>
      </c>
      <c r="C20" s="11" t="s">
        <v>265</v>
      </c>
      <c r="D20" s="11"/>
      <c r="E20" s="11" t="s">
        <v>29</v>
      </c>
      <c r="F20" s="11"/>
      <c r="G20" s="11"/>
      <c r="H20" s="11">
        <v>7872542851</v>
      </c>
      <c r="I20" s="25">
        <v>42285</v>
      </c>
      <c r="J20" s="11" t="s">
        <v>30</v>
      </c>
      <c r="K20" s="11">
        <v>3</v>
      </c>
      <c r="L20" s="11" t="s">
        <v>31</v>
      </c>
      <c r="M20" s="11" t="s">
        <v>459</v>
      </c>
      <c r="N20" s="11">
        <v>76</v>
      </c>
      <c r="O20" s="11" t="s">
        <v>33</v>
      </c>
      <c r="P20" s="11">
        <v>4000</v>
      </c>
      <c r="Q20" s="11" t="s">
        <v>91</v>
      </c>
      <c r="R20" s="11" t="s">
        <v>158</v>
      </c>
      <c r="S20" s="11"/>
      <c r="T20" s="11">
        <v>0</v>
      </c>
      <c r="U20" s="11" t="s">
        <v>460</v>
      </c>
      <c r="V20" s="11" t="s">
        <v>461</v>
      </c>
      <c r="W20" s="11" t="s">
        <v>109</v>
      </c>
      <c r="X20" s="11">
        <v>712122</v>
      </c>
      <c r="Y20" s="11" t="s">
        <v>59</v>
      </c>
      <c r="Z20" s="11" t="s">
        <v>40</v>
      </c>
      <c r="AA20" s="11" t="s">
        <v>381</v>
      </c>
      <c r="AB20" s="11" t="s">
        <v>42</v>
      </c>
      <c r="AC20" s="11" t="s">
        <v>162</v>
      </c>
      <c r="AD20" s="26" t="s">
        <v>149</v>
      </c>
      <c r="AE20" s="11">
        <v>73</v>
      </c>
      <c r="AF20" s="7">
        <v>51</v>
      </c>
      <c r="AG20" s="7">
        <v>76</v>
      </c>
      <c r="AH20" s="7">
        <v>56</v>
      </c>
      <c r="AI20" s="7">
        <v>70</v>
      </c>
      <c r="AJ20" s="7">
        <v>92</v>
      </c>
      <c r="AK20" s="7">
        <v>84</v>
      </c>
      <c r="AL20" s="7">
        <v>76</v>
      </c>
      <c r="AM20" s="7">
        <v>84</v>
      </c>
      <c r="AN20" s="7">
        <f t="shared" si="0"/>
        <v>662</v>
      </c>
      <c r="AO20" s="7">
        <f t="shared" si="1"/>
        <v>73.555555555555557</v>
      </c>
    </row>
    <row r="21" spans="1:41" ht="21.95" customHeight="1">
      <c r="A21" s="7">
        <v>16</v>
      </c>
      <c r="B21" s="16">
        <v>26809</v>
      </c>
      <c r="C21" s="11" t="s">
        <v>356</v>
      </c>
      <c r="D21" s="11"/>
      <c r="E21" s="11" t="s">
        <v>29</v>
      </c>
      <c r="F21" s="11"/>
      <c r="G21" s="11"/>
      <c r="H21" s="11">
        <v>9609331012</v>
      </c>
      <c r="I21" s="25">
        <v>37588</v>
      </c>
      <c r="J21" s="11" t="s">
        <v>30</v>
      </c>
      <c r="K21" s="11">
        <v>3</v>
      </c>
      <c r="L21" s="11" t="s">
        <v>31</v>
      </c>
      <c r="M21" s="11" t="s">
        <v>482</v>
      </c>
      <c r="N21" s="11">
        <v>76</v>
      </c>
      <c r="O21" s="11" t="s">
        <v>33</v>
      </c>
      <c r="P21" s="11">
        <v>4000</v>
      </c>
      <c r="Q21" s="11" t="s">
        <v>483</v>
      </c>
      <c r="R21" s="11" t="s">
        <v>35</v>
      </c>
      <c r="S21" s="11"/>
      <c r="T21" s="11">
        <v>0</v>
      </c>
      <c r="U21" s="11" t="s">
        <v>484</v>
      </c>
      <c r="V21" s="11" t="s">
        <v>128</v>
      </c>
      <c r="W21" s="11" t="s">
        <v>75</v>
      </c>
      <c r="X21" s="11">
        <v>721150</v>
      </c>
      <c r="Y21" s="11" t="s">
        <v>59</v>
      </c>
      <c r="Z21" s="11" t="s">
        <v>40</v>
      </c>
      <c r="AA21" s="11" t="s">
        <v>381</v>
      </c>
      <c r="AB21" s="11" t="s">
        <v>42</v>
      </c>
      <c r="AC21" s="11" t="s">
        <v>103</v>
      </c>
      <c r="AD21" s="26" t="s">
        <v>44</v>
      </c>
      <c r="AE21" s="11">
        <v>67</v>
      </c>
      <c r="AF21" s="7">
        <v>59</v>
      </c>
      <c r="AG21" s="7">
        <v>75</v>
      </c>
      <c r="AH21" s="7">
        <v>73</v>
      </c>
      <c r="AI21" s="7">
        <v>71</v>
      </c>
      <c r="AJ21" s="7">
        <v>91</v>
      </c>
      <c r="AK21" s="7">
        <v>78</v>
      </c>
      <c r="AL21" s="7">
        <v>77</v>
      </c>
      <c r="AM21" s="7">
        <v>68</v>
      </c>
      <c r="AN21" s="7">
        <f t="shared" si="0"/>
        <v>659</v>
      </c>
      <c r="AO21" s="7">
        <f t="shared" si="1"/>
        <v>73.222222222222229</v>
      </c>
    </row>
    <row r="22" spans="1:41" ht="21.95" customHeight="1">
      <c r="A22" s="7">
        <v>17</v>
      </c>
      <c r="B22" s="16">
        <v>26989</v>
      </c>
      <c r="C22" s="11" t="s">
        <v>485</v>
      </c>
      <c r="D22" s="11"/>
      <c r="E22" s="11" t="s">
        <v>29</v>
      </c>
      <c r="F22" s="11"/>
      <c r="G22" s="11"/>
      <c r="H22" s="11">
        <v>8116932100</v>
      </c>
      <c r="I22" s="25">
        <v>37867</v>
      </c>
      <c r="J22" s="11" t="s">
        <v>30</v>
      </c>
      <c r="K22" s="11">
        <v>1</v>
      </c>
      <c r="L22" s="11" t="s">
        <v>31</v>
      </c>
      <c r="M22" s="11" t="s">
        <v>486</v>
      </c>
      <c r="N22" s="11">
        <v>4</v>
      </c>
      <c r="O22" s="11" t="s">
        <v>33</v>
      </c>
      <c r="P22" s="11">
        <v>36000</v>
      </c>
      <c r="Q22" s="11" t="s">
        <v>487</v>
      </c>
      <c r="R22" s="11" t="s">
        <v>35</v>
      </c>
      <c r="S22" s="11"/>
      <c r="T22" s="11">
        <v>0</v>
      </c>
      <c r="U22" s="11" t="s">
        <v>488</v>
      </c>
      <c r="V22" s="11" t="s">
        <v>489</v>
      </c>
      <c r="W22" s="11" t="s">
        <v>226</v>
      </c>
      <c r="X22" s="11">
        <v>721653</v>
      </c>
      <c r="Y22" s="11" t="s">
        <v>51</v>
      </c>
      <c r="Z22" s="11" t="s">
        <v>40</v>
      </c>
      <c r="AA22" s="11" t="s">
        <v>381</v>
      </c>
      <c r="AB22" s="11" t="s">
        <v>42</v>
      </c>
      <c r="AC22" s="11" t="s">
        <v>95</v>
      </c>
      <c r="AD22" s="26" t="s">
        <v>44</v>
      </c>
      <c r="AE22" s="11">
        <v>73</v>
      </c>
      <c r="AF22" s="7">
        <v>43</v>
      </c>
      <c r="AG22" s="7">
        <v>85</v>
      </c>
      <c r="AH22" s="7">
        <v>40</v>
      </c>
      <c r="AI22" s="7">
        <v>78</v>
      </c>
      <c r="AJ22" s="7">
        <v>96</v>
      </c>
      <c r="AK22" s="7">
        <v>65</v>
      </c>
      <c r="AL22" s="7">
        <v>80</v>
      </c>
      <c r="AM22" s="7">
        <v>84</v>
      </c>
      <c r="AN22" s="7">
        <f t="shared" si="0"/>
        <v>644</v>
      </c>
      <c r="AO22" s="7">
        <f t="shared" si="1"/>
        <v>71.555555555555557</v>
      </c>
    </row>
    <row r="23" spans="1:41" ht="21.95" customHeight="1">
      <c r="A23" s="7">
        <v>18</v>
      </c>
      <c r="B23" s="16">
        <v>18523</v>
      </c>
      <c r="C23" s="11" t="s">
        <v>429</v>
      </c>
      <c r="D23" s="11"/>
      <c r="E23" s="11" t="s">
        <v>29</v>
      </c>
      <c r="F23" s="11"/>
      <c r="G23" s="11"/>
      <c r="H23" s="11">
        <v>8348926045</v>
      </c>
      <c r="I23" s="25">
        <v>38147</v>
      </c>
      <c r="J23" s="11" t="s">
        <v>30</v>
      </c>
      <c r="K23" s="11">
        <v>2</v>
      </c>
      <c r="L23" s="11" t="s">
        <v>405</v>
      </c>
      <c r="M23" s="11" t="s">
        <v>430</v>
      </c>
      <c r="N23" s="11">
        <v>21</v>
      </c>
      <c r="O23" s="11" t="s">
        <v>63</v>
      </c>
      <c r="P23" s="11">
        <v>3000</v>
      </c>
      <c r="Q23" s="11" t="s">
        <v>431</v>
      </c>
      <c r="R23" s="11" t="s">
        <v>35</v>
      </c>
      <c r="S23" s="11"/>
      <c r="T23" s="11">
        <v>0</v>
      </c>
      <c r="U23" s="11" t="s">
        <v>432</v>
      </c>
      <c r="V23" s="11" t="s">
        <v>66</v>
      </c>
      <c r="W23" s="11" t="s">
        <v>433</v>
      </c>
      <c r="X23" s="11">
        <v>722161</v>
      </c>
      <c r="Y23" s="11"/>
      <c r="Z23" s="11" t="s">
        <v>40</v>
      </c>
      <c r="AA23" s="11" t="s">
        <v>381</v>
      </c>
      <c r="AB23" s="11" t="s">
        <v>42</v>
      </c>
      <c r="AC23" s="11" t="s">
        <v>155</v>
      </c>
      <c r="AD23" s="26" t="s">
        <v>149</v>
      </c>
      <c r="AE23" s="11">
        <v>68</v>
      </c>
      <c r="AF23" s="7">
        <v>63</v>
      </c>
      <c r="AG23" s="7">
        <v>75</v>
      </c>
      <c r="AH23" s="7">
        <v>70</v>
      </c>
      <c r="AI23" s="7">
        <v>64</v>
      </c>
      <c r="AJ23" s="7">
        <v>94</v>
      </c>
      <c r="AK23" s="7">
        <v>71</v>
      </c>
      <c r="AL23" s="7">
        <v>65</v>
      </c>
      <c r="AM23" s="7">
        <v>70</v>
      </c>
      <c r="AN23" s="7">
        <f t="shared" si="0"/>
        <v>640</v>
      </c>
      <c r="AO23" s="7">
        <f t="shared" si="1"/>
        <v>71.111111111111114</v>
      </c>
    </row>
    <row r="24" spans="1:41" ht="21.95" customHeight="1">
      <c r="A24" s="7">
        <v>19</v>
      </c>
      <c r="B24" s="16">
        <v>22503</v>
      </c>
      <c r="C24" s="11" t="s">
        <v>477</v>
      </c>
      <c r="D24" s="11"/>
      <c r="E24" s="11" t="s">
        <v>29</v>
      </c>
      <c r="F24" s="11"/>
      <c r="G24" s="11"/>
      <c r="H24" s="11">
        <v>7602974315</v>
      </c>
      <c r="I24" s="25">
        <v>37879</v>
      </c>
      <c r="J24" s="11" t="s">
        <v>30</v>
      </c>
      <c r="K24" s="11">
        <v>2</v>
      </c>
      <c r="L24" s="11" t="s">
        <v>31</v>
      </c>
      <c r="M24" s="11" t="s">
        <v>478</v>
      </c>
      <c r="N24" s="11">
        <v>21</v>
      </c>
      <c r="O24" s="11" t="s">
        <v>33</v>
      </c>
      <c r="P24" s="11">
        <v>3000</v>
      </c>
      <c r="Q24" s="11" t="s">
        <v>479</v>
      </c>
      <c r="R24" s="11" t="s">
        <v>35</v>
      </c>
      <c r="S24" s="11"/>
      <c r="T24" s="11">
        <v>0</v>
      </c>
      <c r="U24" s="11" t="s">
        <v>480</v>
      </c>
      <c r="V24" s="11" t="s">
        <v>481</v>
      </c>
      <c r="W24" s="11" t="s">
        <v>421</v>
      </c>
      <c r="X24" s="11">
        <v>721260</v>
      </c>
      <c r="Y24" s="11" t="s">
        <v>59</v>
      </c>
      <c r="Z24" s="11" t="s">
        <v>40</v>
      </c>
      <c r="AA24" s="11" t="s">
        <v>381</v>
      </c>
      <c r="AB24" s="11" t="s">
        <v>42</v>
      </c>
      <c r="AC24" s="11" t="s">
        <v>162</v>
      </c>
      <c r="AD24" s="26" t="s">
        <v>149</v>
      </c>
      <c r="AE24" s="11">
        <v>71</v>
      </c>
      <c r="AF24" s="7">
        <v>57</v>
      </c>
      <c r="AG24" s="7">
        <v>82</v>
      </c>
      <c r="AH24" s="7">
        <v>76</v>
      </c>
      <c r="AI24" s="7">
        <v>56</v>
      </c>
      <c r="AJ24" s="7">
        <v>76</v>
      </c>
      <c r="AK24" s="7">
        <v>76</v>
      </c>
      <c r="AL24" s="7">
        <v>79</v>
      </c>
      <c r="AM24" s="7">
        <v>67</v>
      </c>
      <c r="AN24" s="7">
        <f t="shared" si="0"/>
        <v>640</v>
      </c>
      <c r="AO24" s="7">
        <f t="shared" si="1"/>
        <v>71.111111111111114</v>
      </c>
    </row>
    <row r="25" spans="1:41" ht="21.95" customHeight="1">
      <c r="A25" s="7">
        <v>20</v>
      </c>
      <c r="B25" s="16">
        <v>15807</v>
      </c>
      <c r="C25" s="11" t="s">
        <v>389</v>
      </c>
      <c r="D25" s="11"/>
      <c r="E25" s="11" t="s">
        <v>29</v>
      </c>
      <c r="F25" s="11"/>
      <c r="G25" s="11"/>
      <c r="H25" s="11">
        <v>9647220437</v>
      </c>
      <c r="I25" s="25">
        <v>37659</v>
      </c>
      <c r="J25" s="11" t="s">
        <v>30</v>
      </c>
      <c r="K25" s="11">
        <v>0</v>
      </c>
      <c r="L25" s="11" t="s">
        <v>31</v>
      </c>
      <c r="M25" s="11" t="s">
        <v>390</v>
      </c>
      <c r="N25" s="11">
        <v>31</v>
      </c>
      <c r="O25" s="11" t="s">
        <v>113</v>
      </c>
      <c r="P25" s="11">
        <v>7000</v>
      </c>
      <c r="Q25" s="11" t="s">
        <v>391</v>
      </c>
      <c r="R25" s="11" t="s">
        <v>35</v>
      </c>
      <c r="S25" s="11"/>
      <c r="T25" s="11">
        <v>0</v>
      </c>
      <c r="U25" s="11" t="s">
        <v>392</v>
      </c>
      <c r="V25" s="11" t="s">
        <v>393</v>
      </c>
      <c r="W25" s="11" t="s">
        <v>75</v>
      </c>
      <c r="X25" s="11">
        <v>721150</v>
      </c>
      <c r="Y25" s="11" t="s">
        <v>59</v>
      </c>
      <c r="Z25" s="11" t="s">
        <v>40</v>
      </c>
      <c r="AA25" s="11" t="s">
        <v>381</v>
      </c>
      <c r="AB25" s="11" t="s">
        <v>42</v>
      </c>
      <c r="AC25" s="11" t="s">
        <v>155</v>
      </c>
      <c r="AD25" s="26" t="s">
        <v>149</v>
      </c>
      <c r="AE25" s="11">
        <v>76</v>
      </c>
      <c r="AF25" s="7">
        <v>68</v>
      </c>
      <c r="AG25" s="7">
        <v>76</v>
      </c>
      <c r="AH25" s="7">
        <v>32</v>
      </c>
      <c r="AI25" s="7">
        <v>67</v>
      </c>
      <c r="AJ25" s="7">
        <v>89</v>
      </c>
      <c r="AK25" s="7">
        <v>80</v>
      </c>
      <c r="AL25" s="7">
        <v>66</v>
      </c>
      <c r="AM25" s="7">
        <v>78</v>
      </c>
      <c r="AN25" s="7">
        <f t="shared" si="0"/>
        <v>632</v>
      </c>
      <c r="AO25" s="7">
        <f t="shared" si="1"/>
        <v>70.222222222222229</v>
      </c>
    </row>
    <row r="26" spans="1:41" ht="21.95" customHeight="1">
      <c r="A26" s="7">
        <v>21</v>
      </c>
      <c r="B26" s="16">
        <v>18561</v>
      </c>
      <c r="C26" s="11" t="s">
        <v>440</v>
      </c>
      <c r="D26" s="11"/>
      <c r="E26" s="11" t="s">
        <v>29</v>
      </c>
      <c r="F26" s="11"/>
      <c r="G26" s="11"/>
      <c r="H26" s="11">
        <v>7797333784</v>
      </c>
      <c r="I26" s="25">
        <v>37842</v>
      </c>
      <c r="J26" s="11" t="s">
        <v>30</v>
      </c>
      <c r="K26" s="11">
        <v>1</v>
      </c>
      <c r="L26" s="11" t="s">
        <v>405</v>
      </c>
      <c r="M26" s="11" t="s">
        <v>441</v>
      </c>
      <c r="N26" s="11">
        <v>21</v>
      </c>
      <c r="O26" s="11" t="s">
        <v>78</v>
      </c>
      <c r="P26" s="11">
        <v>5000</v>
      </c>
      <c r="Q26" s="11" t="s">
        <v>442</v>
      </c>
      <c r="R26" s="11" t="s">
        <v>35</v>
      </c>
      <c r="S26" s="11"/>
      <c r="T26" s="11">
        <v>0</v>
      </c>
      <c r="U26" s="11" t="s">
        <v>443</v>
      </c>
      <c r="V26" s="11" t="s">
        <v>444</v>
      </c>
      <c r="W26" s="11" t="s">
        <v>445</v>
      </c>
      <c r="X26" s="11">
        <v>721654</v>
      </c>
      <c r="Y26" s="11" t="s">
        <v>51</v>
      </c>
      <c r="Z26" s="11" t="s">
        <v>40</v>
      </c>
      <c r="AA26" s="11" t="s">
        <v>381</v>
      </c>
      <c r="AB26" s="11" t="s">
        <v>42</v>
      </c>
      <c r="AC26" s="11" t="s">
        <v>162</v>
      </c>
      <c r="AD26" s="26" t="s">
        <v>149</v>
      </c>
      <c r="AE26" s="11">
        <v>61</v>
      </c>
      <c r="AF26" s="7">
        <v>51</v>
      </c>
      <c r="AG26" s="7">
        <v>82</v>
      </c>
      <c r="AH26" s="7">
        <v>62</v>
      </c>
      <c r="AI26" s="7">
        <v>66</v>
      </c>
      <c r="AJ26" s="7">
        <v>91</v>
      </c>
      <c r="AK26" s="7">
        <v>62</v>
      </c>
      <c r="AL26" s="7">
        <v>69</v>
      </c>
      <c r="AM26" s="7">
        <v>77</v>
      </c>
      <c r="AN26" s="7">
        <f t="shared" si="0"/>
        <v>621</v>
      </c>
      <c r="AO26" s="7">
        <f t="shared" si="1"/>
        <v>69</v>
      </c>
    </row>
    <row r="27" spans="1:41" ht="21.95" customHeight="1">
      <c r="A27" s="7">
        <v>22</v>
      </c>
      <c r="B27" s="16">
        <v>22484</v>
      </c>
      <c r="C27" s="11" t="s">
        <v>467</v>
      </c>
      <c r="D27" s="11"/>
      <c r="E27" s="11" t="s">
        <v>29</v>
      </c>
      <c r="F27" s="11"/>
      <c r="G27" s="11"/>
      <c r="H27" s="11">
        <v>9734416696</v>
      </c>
      <c r="I27" s="25">
        <v>37928</v>
      </c>
      <c r="J27" s="11" t="s">
        <v>30</v>
      </c>
      <c r="K27" s="11">
        <v>3</v>
      </c>
      <c r="L27" s="11" t="s">
        <v>31</v>
      </c>
      <c r="M27" s="11" t="s">
        <v>468</v>
      </c>
      <c r="N27" s="11">
        <v>87</v>
      </c>
      <c r="O27" s="11" t="s">
        <v>331</v>
      </c>
      <c r="P27" s="11">
        <v>0</v>
      </c>
      <c r="Q27" s="11" t="s">
        <v>469</v>
      </c>
      <c r="R27" s="11" t="s">
        <v>35</v>
      </c>
      <c r="S27" s="11"/>
      <c r="T27" s="11">
        <v>0</v>
      </c>
      <c r="U27" s="11" t="s">
        <v>198</v>
      </c>
      <c r="V27" s="11" t="s">
        <v>199</v>
      </c>
      <c r="W27" s="11" t="s">
        <v>134</v>
      </c>
      <c r="X27" s="11">
        <v>721212</v>
      </c>
      <c r="Y27" s="11" t="s">
        <v>59</v>
      </c>
      <c r="Z27" s="11" t="s">
        <v>40</v>
      </c>
      <c r="AA27" s="11" t="s">
        <v>381</v>
      </c>
      <c r="AB27" s="11" t="s">
        <v>42</v>
      </c>
      <c r="AC27" s="11" t="s">
        <v>168</v>
      </c>
      <c r="AD27" s="26" t="s">
        <v>149</v>
      </c>
      <c r="AE27" s="11">
        <v>71</v>
      </c>
      <c r="AF27" s="7">
        <v>44</v>
      </c>
      <c r="AG27" s="7">
        <v>67</v>
      </c>
      <c r="AH27" s="7">
        <v>60</v>
      </c>
      <c r="AI27" s="7">
        <v>64</v>
      </c>
      <c r="AJ27" s="7">
        <v>89</v>
      </c>
      <c r="AK27" s="7">
        <v>67</v>
      </c>
      <c r="AL27" s="7">
        <v>73</v>
      </c>
      <c r="AM27" s="7">
        <v>69</v>
      </c>
      <c r="AN27" s="7">
        <f t="shared" si="0"/>
        <v>604</v>
      </c>
      <c r="AO27" s="7">
        <f t="shared" si="1"/>
        <v>67.111111111111114</v>
      </c>
    </row>
    <row r="28" spans="1:41" ht="21.95" customHeight="1">
      <c r="A28" s="7">
        <v>23</v>
      </c>
      <c r="B28" s="16">
        <v>22469</v>
      </c>
      <c r="C28" s="11" t="s">
        <v>462</v>
      </c>
      <c r="D28" s="11"/>
      <c r="E28" s="11" t="s">
        <v>29</v>
      </c>
      <c r="F28" s="11"/>
      <c r="G28" s="11"/>
      <c r="H28" s="11">
        <v>8584036544</v>
      </c>
      <c r="I28" s="25">
        <v>37329</v>
      </c>
      <c r="J28" s="11" t="s">
        <v>30</v>
      </c>
      <c r="K28" s="11">
        <v>1</v>
      </c>
      <c r="L28" s="11" t="s">
        <v>31</v>
      </c>
      <c r="M28" s="11" t="s">
        <v>463</v>
      </c>
      <c r="N28" s="11">
        <v>4</v>
      </c>
      <c r="O28" s="11" t="s">
        <v>71</v>
      </c>
      <c r="P28" s="11">
        <v>5000</v>
      </c>
      <c r="Q28" s="11" t="s">
        <v>464</v>
      </c>
      <c r="R28" s="11" t="s">
        <v>35</v>
      </c>
      <c r="S28" s="11"/>
      <c r="T28" s="11">
        <v>0</v>
      </c>
      <c r="U28" s="11" t="s">
        <v>465</v>
      </c>
      <c r="V28" s="11" t="s">
        <v>466</v>
      </c>
      <c r="W28" s="11" t="s">
        <v>226</v>
      </c>
      <c r="X28" s="11">
        <v>721653</v>
      </c>
      <c r="Y28" s="11" t="s">
        <v>51</v>
      </c>
      <c r="Z28" s="11" t="s">
        <v>40</v>
      </c>
      <c r="AA28" s="11" t="s">
        <v>381</v>
      </c>
      <c r="AB28" s="11" t="s">
        <v>42</v>
      </c>
      <c r="AC28" s="11" t="s">
        <v>200</v>
      </c>
      <c r="AD28" s="26" t="s">
        <v>149</v>
      </c>
      <c r="AE28" s="11">
        <v>60</v>
      </c>
      <c r="AF28" s="7">
        <v>51</v>
      </c>
      <c r="AG28" s="7">
        <v>80</v>
      </c>
      <c r="AH28" s="7">
        <v>50</v>
      </c>
      <c r="AI28" s="7">
        <v>62</v>
      </c>
      <c r="AJ28" s="7">
        <v>93</v>
      </c>
      <c r="AK28" s="7">
        <v>65</v>
      </c>
      <c r="AL28" s="7">
        <v>56</v>
      </c>
      <c r="AM28" s="7">
        <v>65</v>
      </c>
      <c r="AN28" s="7">
        <f t="shared" si="0"/>
        <v>582</v>
      </c>
      <c r="AO28" s="7">
        <f t="shared" si="1"/>
        <v>64.666666666666671</v>
      </c>
    </row>
    <row r="29" spans="1:41" ht="21.95" customHeight="1">
      <c r="A29" s="7">
        <v>24</v>
      </c>
      <c r="B29" s="19">
        <v>27632</v>
      </c>
      <c r="C29" s="20" t="s">
        <v>495</v>
      </c>
      <c r="D29" s="20"/>
      <c r="E29" s="20" t="s">
        <v>29</v>
      </c>
      <c r="F29" s="20"/>
      <c r="G29" s="20"/>
      <c r="H29" s="20">
        <v>9830272350</v>
      </c>
      <c r="I29" s="20" t="s">
        <v>89</v>
      </c>
      <c r="J29" s="20" t="s">
        <v>30</v>
      </c>
      <c r="K29" s="20">
        <v>3</v>
      </c>
      <c r="L29" s="20" t="s">
        <v>31</v>
      </c>
      <c r="M29" s="20" t="s">
        <v>496</v>
      </c>
      <c r="N29" s="20">
        <v>90</v>
      </c>
      <c r="O29" s="20" t="s">
        <v>63</v>
      </c>
      <c r="P29" s="20">
        <v>7000</v>
      </c>
      <c r="Q29" s="20" t="s">
        <v>497</v>
      </c>
      <c r="R29" s="20" t="s">
        <v>35</v>
      </c>
      <c r="S29" s="20"/>
      <c r="T29" s="20">
        <v>1</v>
      </c>
      <c r="U29" s="20" t="s">
        <v>498</v>
      </c>
      <c r="V29" s="20" t="s">
        <v>499</v>
      </c>
      <c r="W29" s="20" t="s">
        <v>294</v>
      </c>
      <c r="X29" s="20">
        <v>712413</v>
      </c>
      <c r="Y29" s="20" t="s">
        <v>295</v>
      </c>
      <c r="Z29" s="20" t="s">
        <v>40</v>
      </c>
      <c r="AA29" s="20" t="s">
        <v>381</v>
      </c>
      <c r="AB29" s="20" t="s">
        <v>42</v>
      </c>
      <c r="AC29" s="20" t="s">
        <v>341</v>
      </c>
      <c r="AD29" s="27" t="s">
        <v>44</v>
      </c>
      <c r="AE29" s="11">
        <v>58</v>
      </c>
      <c r="AF29" s="24">
        <v>31</v>
      </c>
      <c r="AG29" s="24">
        <v>68</v>
      </c>
      <c r="AH29" s="24">
        <v>55</v>
      </c>
      <c r="AI29" s="24">
        <v>56</v>
      </c>
      <c r="AJ29" s="24">
        <v>71</v>
      </c>
      <c r="AK29" s="24">
        <v>53</v>
      </c>
      <c r="AL29" s="24">
        <v>41</v>
      </c>
      <c r="AM29" s="24">
        <v>58</v>
      </c>
      <c r="AN29" s="7">
        <f t="shared" si="0"/>
        <v>491</v>
      </c>
      <c r="AO29" s="7">
        <f t="shared" si="1"/>
        <v>54.555555555555557</v>
      </c>
    </row>
    <row r="30" spans="1:41" ht="21.95" customHeight="1">
      <c r="A30" s="7">
        <v>25</v>
      </c>
      <c r="B30" s="16">
        <v>15950</v>
      </c>
      <c r="C30" s="11" t="s">
        <v>422</v>
      </c>
      <c r="D30" s="11"/>
      <c r="E30" s="11" t="s">
        <v>29</v>
      </c>
      <c r="F30" s="11"/>
      <c r="G30" s="11"/>
      <c r="H30" s="11">
        <v>9007373937</v>
      </c>
      <c r="I30" s="11" t="s">
        <v>89</v>
      </c>
      <c r="J30" s="11" t="s">
        <v>30</v>
      </c>
      <c r="K30" s="11">
        <v>1</v>
      </c>
      <c r="L30" s="11" t="s">
        <v>31</v>
      </c>
      <c r="M30" s="11" t="s">
        <v>423</v>
      </c>
      <c r="N30" s="11">
        <v>31</v>
      </c>
      <c r="O30" s="11" t="s">
        <v>33</v>
      </c>
      <c r="P30" s="11">
        <v>12000</v>
      </c>
      <c r="Q30" s="11" t="s">
        <v>424</v>
      </c>
      <c r="R30" s="11" t="s">
        <v>35</v>
      </c>
      <c r="S30" s="11"/>
      <c r="T30" s="11">
        <v>0</v>
      </c>
      <c r="U30" s="11" t="s">
        <v>425</v>
      </c>
      <c r="V30" s="11" t="s">
        <v>426</v>
      </c>
      <c r="W30" s="11" t="s">
        <v>427</v>
      </c>
      <c r="X30" s="11">
        <v>721149</v>
      </c>
      <c r="Y30" s="11" t="s">
        <v>59</v>
      </c>
      <c r="Z30" s="11" t="s">
        <v>40</v>
      </c>
      <c r="AA30" s="11" t="s">
        <v>381</v>
      </c>
      <c r="AB30" s="11" t="s">
        <v>42</v>
      </c>
      <c r="AC30" s="11" t="s">
        <v>428</v>
      </c>
      <c r="AD30" s="26" t="s">
        <v>149</v>
      </c>
      <c r="AE30" s="11">
        <v>47</v>
      </c>
      <c r="AF30" s="7">
        <v>36</v>
      </c>
      <c r="AG30" s="7">
        <v>36</v>
      </c>
      <c r="AH30" s="7">
        <v>34</v>
      </c>
      <c r="AI30" s="7">
        <v>51</v>
      </c>
      <c r="AJ30" s="7">
        <v>75</v>
      </c>
      <c r="AK30" s="7">
        <v>45</v>
      </c>
      <c r="AL30" s="7">
        <v>55</v>
      </c>
      <c r="AM30" s="7">
        <v>74</v>
      </c>
      <c r="AN30" s="7">
        <f t="shared" si="0"/>
        <v>453</v>
      </c>
      <c r="AO30" s="7">
        <f t="shared" si="1"/>
        <v>50.333333333333336</v>
      </c>
    </row>
    <row r="31" spans="1:41" s="18" customFormat="1" ht="21.95" customHeight="1">
      <c r="A31" s="7">
        <v>26</v>
      </c>
      <c r="B31" s="16">
        <v>15810</v>
      </c>
      <c r="C31" s="11" t="s">
        <v>394</v>
      </c>
      <c r="D31" s="11"/>
      <c r="E31" s="11" t="s">
        <v>29</v>
      </c>
      <c r="F31" s="11"/>
      <c r="G31" s="11"/>
      <c r="H31" s="11">
        <v>9732710381</v>
      </c>
      <c r="I31" s="25">
        <v>38240</v>
      </c>
      <c r="J31" s="11" t="s">
        <v>30</v>
      </c>
      <c r="K31" s="11">
        <v>1</v>
      </c>
      <c r="L31" s="11" t="s">
        <v>31</v>
      </c>
      <c r="M31" s="11" t="s">
        <v>395</v>
      </c>
      <c r="N31" s="11">
        <v>32</v>
      </c>
      <c r="O31" s="11" t="s">
        <v>33</v>
      </c>
      <c r="P31" s="11">
        <v>3000</v>
      </c>
      <c r="Q31" s="11" t="s">
        <v>396</v>
      </c>
      <c r="R31" s="11" t="s">
        <v>35</v>
      </c>
      <c r="S31" s="11"/>
      <c r="T31" s="11">
        <v>0</v>
      </c>
      <c r="U31" s="11" t="s">
        <v>397</v>
      </c>
      <c r="V31" s="11" t="s">
        <v>398</v>
      </c>
      <c r="W31" s="11" t="s">
        <v>399</v>
      </c>
      <c r="X31" s="11">
        <v>721513</v>
      </c>
      <c r="Y31" s="11" t="s">
        <v>59</v>
      </c>
      <c r="Z31" s="11" t="s">
        <v>40</v>
      </c>
      <c r="AA31" s="11" t="s">
        <v>381</v>
      </c>
      <c r="AB31" s="11" t="s">
        <v>42</v>
      </c>
      <c r="AC31" s="11" t="s">
        <v>162</v>
      </c>
      <c r="AD31" s="26" t="s">
        <v>149</v>
      </c>
      <c r="AE31" s="11">
        <v>50</v>
      </c>
      <c r="AF31" s="7">
        <v>39</v>
      </c>
      <c r="AG31" s="7">
        <v>37</v>
      </c>
      <c r="AH31" s="7">
        <v>37</v>
      </c>
      <c r="AI31" s="7">
        <v>51</v>
      </c>
      <c r="AJ31" s="7">
        <v>83</v>
      </c>
      <c r="AK31" s="7">
        <v>49</v>
      </c>
      <c r="AL31" s="7">
        <v>47</v>
      </c>
      <c r="AM31" s="7">
        <v>10</v>
      </c>
      <c r="AN31" s="7">
        <f t="shared" si="0"/>
        <v>403</v>
      </c>
      <c r="AO31" s="7">
        <f t="shared" si="1"/>
        <v>44.777777777777779</v>
      </c>
    </row>
    <row r="33" spans="1:41">
      <c r="C33" s="7" t="s">
        <v>689</v>
      </c>
      <c r="AE33" s="2">
        <f t="shared" ref="AE33:AO33" si="2">AE31+AE30+AE29+AE28+AE27+AE26+AE25+AE24+AE23+AE22+AE21+AE20+AE19+AE18+AE17+AE16+AE15+AE14+AE13+AE12+AE11+AE10+AE9+AE8+AE7+AE6</f>
        <v>1939</v>
      </c>
      <c r="AF33" s="2">
        <f t="shared" si="2"/>
        <v>1591</v>
      </c>
      <c r="AG33" s="2">
        <f t="shared" si="2"/>
        <v>2079</v>
      </c>
      <c r="AH33" s="2">
        <f t="shared" si="2"/>
        <v>1731</v>
      </c>
      <c r="AI33" s="2">
        <f t="shared" si="2"/>
        <v>1929</v>
      </c>
      <c r="AJ33" s="2">
        <f t="shared" si="2"/>
        <v>2382</v>
      </c>
      <c r="AK33" s="2">
        <f t="shared" si="2"/>
        <v>1991</v>
      </c>
      <c r="AL33" s="2">
        <f t="shared" si="2"/>
        <v>1935</v>
      </c>
      <c r="AM33" s="2">
        <f t="shared" si="2"/>
        <v>2023</v>
      </c>
      <c r="AN33" s="2">
        <f t="shared" si="2"/>
        <v>17600</v>
      </c>
      <c r="AO33" s="2">
        <f t="shared" si="2"/>
        <v>1955.5555555555559</v>
      </c>
    </row>
    <row r="34" spans="1:41">
      <c r="C34" s="7" t="s">
        <v>688</v>
      </c>
      <c r="AE34" s="2">
        <f>AE33/26</f>
        <v>74.57692307692308</v>
      </c>
      <c r="AF34" s="2">
        <f t="shared" ref="AF34:AO34" si="3">AF33/26</f>
        <v>61.192307692307693</v>
      </c>
      <c r="AG34" s="2">
        <f t="shared" si="3"/>
        <v>79.961538461538467</v>
      </c>
      <c r="AH34" s="2">
        <f t="shared" si="3"/>
        <v>66.57692307692308</v>
      </c>
      <c r="AI34" s="2">
        <f t="shared" si="3"/>
        <v>74.192307692307693</v>
      </c>
      <c r="AJ34" s="2">
        <f t="shared" si="3"/>
        <v>91.615384615384613</v>
      </c>
      <c r="AK34" s="2">
        <f t="shared" si="3"/>
        <v>76.57692307692308</v>
      </c>
      <c r="AL34" s="2">
        <f t="shared" si="3"/>
        <v>74.42307692307692</v>
      </c>
      <c r="AM34" s="2">
        <f t="shared" si="3"/>
        <v>77.807692307692307</v>
      </c>
      <c r="AN34" s="2">
        <f t="shared" si="3"/>
        <v>676.92307692307691</v>
      </c>
      <c r="AO34" s="2">
        <f t="shared" si="3"/>
        <v>75.213675213675231</v>
      </c>
    </row>
    <row r="35" spans="1:41">
      <c r="AJ35" t="s">
        <v>683</v>
      </c>
    </row>
    <row r="36" spans="1:41">
      <c r="AJ36" t="s">
        <v>684</v>
      </c>
    </row>
    <row r="38" spans="1:41" ht="20.25">
      <c r="A38" s="39" t="s">
        <v>695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</row>
    <row r="39" spans="1:41" ht="15.75">
      <c r="A39" s="40" t="s">
        <v>661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0" spans="1:41" ht="18.75">
      <c r="A40" s="41" t="s">
        <v>692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</row>
    <row r="41" spans="1:41" ht="18.75">
      <c r="A41" s="41" t="s">
        <v>667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</row>
    <row r="42" spans="1:41">
      <c r="AE42" s="33" t="s">
        <v>670</v>
      </c>
      <c r="AF42" s="34" t="s">
        <v>671</v>
      </c>
      <c r="AG42" s="34" t="s">
        <v>672</v>
      </c>
      <c r="AH42" s="34" t="s">
        <v>673</v>
      </c>
      <c r="AI42" s="34" t="s">
        <v>681</v>
      </c>
      <c r="AJ42" s="34" t="s">
        <v>682</v>
      </c>
      <c r="AK42" s="34" t="s">
        <v>679</v>
      </c>
      <c r="AL42" s="31" t="s">
        <v>680</v>
      </c>
      <c r="AM42" s="31" t="s">
        <v>675</v>
      </c>
      <c r="AN42" s="31" t="s">
        <v>677</v>
      </c>
    </row>
    <row r="43" spans="1:41">
      <c r="AE43" s="35">
        <v>74.58</v>
      </c>
      <c r="AF43" s="35">
        <v>61.2</v>
      </c>
      <c r="AG43" s="35">
        <v>79.959999999999994</v>
      </c>
      <c r="AH43" s="35">
        <v>66.58</v>
      </c>
      <c r="AI43" s="35">
        <v>74.2</v>
      </c>
      <c r="AJ43" s="35">
        <v>91.6</v>
      </c>
      <c r="AK43" s="35">
        <v>76.58</v>
      </c>
      <c r="AL43" s="35">
        <v>74.42</v>
      </c>
      <c r="AM43" s="35">
        <v>77.81</v>
      </c>
      <c r="AN43" s="35">
        <v>75.2</v>
      </c>
    </row>
  </sheetData>
  <sortState ref="B6:AO31">
    <sortCondition descending="1" ref="AN6:AN31"/>
  </sortState>
  <mergeCells count="8">
    <mergeCell ref="A39:AN39"/>
    <mergeCell ref="A40:AN40"/>
    <mergeCell ref="A41:AN41"/>
    <mergeCell ref="A1:AN1"/>
    <mergeCell ref="A2:AN2"/>
    <mergeCell ref="A3:AN3"/>
    <mergeCell ref="A4:AN4"/>
    <mergeCell ref="A38:AN38"/>
  </mergeCells>
  <hyperlinks>
    <hyperlink ref="B12"/>
    <hyperlink ref="B17"/>
    <hyperlink ref="B8"/>
    <hyperlink ref="B25"/>
    <hyperlink ref="B31"/>
    <hyperlink ref="B7"/>
    <hyperlink ref="B9"/>
    <hyperlink ref="B6"/>
    <hyperlink ref="B16"/>
    <hyperlink ref="B11"/>
    <hyperlink ref="B30"/>
    <hyperlink ref="B23"/>
    <hyperlink ref="B15"/>
    <hyperlink ref="B26"/>
    <hyperlink ref="B14"/>
    <hyperlink ref="B18"/>
    <hyperlink ref="B10"/>
    <hyperlink ref="B20"/>
    <hyperlink ref="B28"/>
    <hyperlink ref="B27"/>
    <hyperlink ref="B13"/>
    <hyperlink ref="B24"/>
    <hyperlink ref="B21"/>
    <hyperlink ref="B22"/>
    <hyperlink ref="B19"/>
    <hyperlink ref="B29"/>
  </hyperlinks>
  <pageMargins left="0.21875" right="0.26041666666666669" top="0.26041666666666669" bottom="0.16666666666666666" header="0.3" footer="0.3"/>
  <pageSetup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55"/>
  <sheetViews>
    <sheetView topLeftCell="A43" workbookViewId="0">
      <selection activeCell="A3" sqref="A3:AM3"/>
    </sheetView>
  </sheetViews>
  <sheetFormatPr defaultRowHeight="15"/>
  <cols>
    <col min="1" max="1" width="6" style="6" customWidth="1"/>
    <col min="2" max="2" width="8.28515625" style="15" customWidth="1"/>
    <col min="3" max="3" width="25.7109375" style="6" customWidth="1"/>
    <col min="4" max="4" width="14.85546875" hidden="1" customWidth="1"/>
    <col min="5" max="5" width="8.5703125" hidden="1" customWidth="1"/>
    <col min="6" max="6" width="4.140625" hidden="1" customWidth="1"/>
    <col min="7" max="7" width="6.5703125" hidden="1" customWidth="1"/>
    <col min="8" max="8" width="11" hidden="1" customWidth="1"/>
    <col min="9" max="9" width="10.7109375" hidden="1" customWidth="1"/>
    <col min="10" max="10" width="10.85546875" hidden="1" customWidth="1"/>
    <col min="11" max="11" width="5.42578125" hidden="1" customWidth="1"/>
    <col min="12" max="12" width="9.85546875" hidden="1" customWidth="1"/>
    <col min="13" max="13" width="26.140625" hidden="1" customWidth="1"/>
    <col min="14" max="14" width="10.140625" hidden="1" customWidth="1"/>
    <col min="15" max="15" width="20.85546875" hidden="1" customWidth="1"/>
    <col min="16" max="16" width="13.85546875" hidden="1" customWidth="1"/>
    <col min="17" max="17" width="23.42578125" hidden="1" customWidth="1"/>
    <col min="18" max="18" width="11.28515625" hidden="1" customWidth="1"/>
    <col min="19" max="19" width="19.85546875" hidden="1" customWidth="1"/>
    <col min="20" max="20" width="14.85546875" hidden="1" customWidth="1"/>
    <col min="21" max="21" width="18.42578125" hidden="1" customWidth="1"/>
    <col min="22" max="22" width="25.5703125" hidden="1" customWidth="1"/>
    <col min="23" max="23" width="18.5703125" hidden="1" customWidth="1"/>
    <col min="24" max="24" width="8.7109375" hidden="1" customWidth="1"/>
    <col min="25" max="25" width="16" hidden="1" customWidth="1"/>
    <col min="26" max="26" width="13.42578125" hidden="1" customWidth="1"/>
    <col min="27" max="27" width="5.42578125" hidden="1" customWidth="1"/>
    <col min="28" max="28" width="10.7109375" hidden="1" customWidth="1"/>
    <col min="29" max="29" width="15.28515625" hidden="1" customWidth="1"/>
    <col min="30" max="30" width="15.140625" hidden="1" customWidth="1"/>
    <col min="31" max="31" width="6.140625" customWidth="1"/>
    <col min="32" max="32" width="5" customWidth="1"/>
    <col min="33" max="36" width="6.140625" customWidth="1"/>
    <col min="37" max="37" width="5.42578125" customWidth="1"/>
    <col min="38" max="39" width="6" customWidth="1"/>
  </cols>
  <sheetData>
    <row r="1" spans="1:39" ht="20.25">
      <c r="A1" s="39" t="s">
        <v>695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</row>
    <row r="2" spans="1:39" ht="15.75">
      <c r="A2" s="40" t="s">
        <v>661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</row>
    <row r="3" spans="1:39" ht="18.75">
      <c r="A3" s="44" t="s">
        <v>696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</row>
    <row r="4" spans="1:39" ht="18.75">
      <c r="A4" s="41" t="s">
        <v>666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</row>
    <row r="5" spans="1:39" ht="19.350000000000001" customHeight="1">
      <c r="A5" s="10" t="s">
        <v>657</v>
      </c>
      <c r="B5" s="3" t="s">
        <v>654</v>
      </c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  <c r="S5" s="3" t="s">
        <v>16</v>
      </c>
      <c r="T5" s="3" t="s">
        <v>17</v>
      </c>
      <c r="U5" s="3" t="s">
        <v>18</v>
      </c>
      <c r="V5" s="3" t="s">
        <v>19</v>
      </c>
      <c r="W5" s="3" t="s">
        <v>20</v>
      </c>
      <c r="X5" s="3" t="s">
        <v>21</v>
      </c>
      <c r="Y5" s="3" t="s">
        <v>22</v>
      </c>
      <c r="Z5" s="3" t="s">
        <v>23</v>
      </c>
      <c r="AA5" s="3" t="s">
        <v>24</v>
      </c>
      <c r="AB5" s="3" t="s">
        <v>25</v>
      </c>
      <c r="AC5" s="3" t="s">
        <v>26</v>
      </c>
      <c r="AD5" s="21" t="s">
        <v>27</v>
      </c>
      <c r="AE5" s="3" t="s">
        <v>670</v>
      </c>
      <c r="AF5" s="8" t="s">
        <v>671</v>
      </c>
      <c r="AG5" s="8" t="s">
        <v>673</v>
      </c>
      <c r="AH5" s="8" t="s">
        <v>681</v>
      </c>
      <c r="AI5" s="8" t="s">
        <v>682</v>
      </c>
      <c r="AJ5" s="8" t="s">
        <v>679</v>
      </c>
      <c r="AK5" s="22" t="s">
        <v>680</v>
      </c>
      <c r="AL5" s="8" t="s">
        <v>676</v>
      </c>
      <c r="AM5" s="8" t="s">
        <v>677</v>
      </c>
    </row>
    <row r="6" spans="1:39" ht="21.75" customHeight="1">
      <c r="A6" s="7">
        <v>1</v>
      </c>
      <c r="B6" s="4">
        <v>13297</v>
      </c>
      <c r="C6" s="11" t="s">
        <v>501</v>
      </c>
      <c r="D6" s="11"/>
      <c r="E6" s="11" t="s">
        <v>29</v>
      </c>
      <c r="F6" s="11"/>
      <c r="G6" s="11"/>
      <c r="H6" s="11">
        <v>9732989690</v>
      </c>
      <c r="I6" s="25">
        <v>37406</v>
      </c>
      <c r="J6" s="11" t="s">
        <v>30</v>
      </c>
      <c r="K6" s="11">
        <v>2</v>
      </c>
      <c r="L6" s="11" t="s">
        <v>31</v>
      </c>
      <c r="M6" s="11" t="s">
        <v>502</v>
      </c>
      <c r="N6" s="11">
        <v>21</v>
      </c>
      <c r="O6" s="11" t="s">
        <v>113</v>
      </c>
      <c r="P6" s="11">
        <v>4000</v>
      </c>
      <c r="Q6" s="11" t="s">
        <v>503</v>
      </c>
      <c r="R6" s="11" t="s">
        <v>35</v>
      </c>
      <c r="S6" s="11"/>
      <c r="T6" s="11">
        <v>0</v>
      </c>
      <c r="U6" s="11" t="s">
        <v>65</v>
      </c>
      <c r="V6" s="11" t="s">
        <v>66</v>
      </c>
      <c r="W6" s="11" t="s">
        <v>67</v>
      </c>
      <c r="X6" s="11">
        <v>721633</v>
      </c>
      <c r="Y6" s="11" t="s">
        <v>39</v>
      </c>
      <c r="Z6" s="11" t="s">
        <v>40</v>
      </c>
      <c r="AA6" s="11" t="s">
        <v>500</v>
      </c>
      <c r="AB6" s="11" t="s">
        <v>42</v>
      </c>
      <c r="AC6" s="11" t="s">
        <v>212</v>
      </c>
      <c r="AD6" s="26" t="s">
        <v>149</v>
      </c>
      <c r="AE6" s="11">
        <v>95</v>
      </c>
      <c r="AF6" s="7">
        <v>86</v>
      </c>
      <c r="AG6" s="7">
        <v>100</v>
      </c>
      <c r="AH6" s="7">
        <v>99</v>
      </c>
      <c r="AI6" s="7">
        <v>92</v>
      </c>
      <c r="AJ6" s="7">
        <v>93</v>
      </c>
      <c r="AK6" s="7">
        <v>94</v>
      </c>
      <c r="AL6" s="7">
        <f t="shared" ref="AL6:AL37" si="0">AK6+AJ6+AI6+AH6+AG6+AF6+AE6</f>
        <v>659</v>
      </c>
      <c r="AM6" s="7">
        <f t="shared" ref="AM6:AM37" si="1">AL6*100/700</f>
        <v>94.142857142857139</v>
      </c>
    </row>
    <row r="7" spans="1:39" ht="32.25" customHeight="1">
      <c r="A7" s="7">
        <v>2</v>
      </c>
      <c r="B7" s="4">
        <v>18714</v>
      </c>
      <c r="C7" s="11" t="s">
        <v>560</v>
      </c>
      <c r="D7" s="11"/>
      <c r="E7" s="11" t="s">
        <v>29</v>
      </c>
      <c r="F7" s="11"/>
      <c r="G7" s="11"/>
      <c r="H7" s="11">
        <v>9635378918</v>
      </c>
      <c r="I7" s="25">
        <v>37141</v>
      </c>
      <c r="J7" s="11" t="s">
        <v>30</v>
      </c>
      <c r="K7" s="11">
        <v>1</v>
      </c>
      <c r="L7" s="11" t="s">
        <v>31</v>
      </c>
      <c r="M7" s="11" t="s">
        <v>561</v>
      </c>
      <c r="N7" s="11">
        <v>21</v>
      </c>
      <c r="O7" s="11" t="s">
        <v>78</v>
      </c>
      <c r="P7" s="11">
        <v>5000</v>
      </c>
      <c r="Q7" s="11" t="s">
        <v>562</v>
      </c>
      <c r="R7" s="11" t="s">
        <v>35</v>
      </c>
      <c r="S7" s="11"/>
      <c r="T7" s="11">
        <v>0</v>
      </c>
      <c r="U7" s="11" t="s">
        <v>563</v>
      </c>
      <c r="V7" s="11" t="s">
        <v>563</v>
      </c>
      <c r="W7" s="11" t="s">
        <v>564</v>
      </c>
      <c r="X7" s="11">
        <v>721447</v>
      </c>
      <c r="Y7" s="11" t="s">
        <v>51</v>
      </c>
      <c r="Z7" s="11" t="s">
        <v>40</v>
      </c>
      <c r="AA7" s="11" t="s">
        <v>500</v>
      </c>
      <c r="AB7" s="11" t="s">
        <v>42</v>
      </c>
      <c r="AC7" s="11" t="s">
        <v>200</v>
      </c>
      <c r="AD7" s="26" t="s">
        <v>149</v>
      </c>
      <c r="AE7" s="11">
        <v>93</v>
      </c>
      <c r="AF7" s="7">
        <v>92</v>
      </c>
      <c r="AG7" s="7">
        <v>99</v>
      </c>
      <c r="AH7" s="7">
        <v>98</v>
      </c>
      <c r="AI7" s="7">
        <v>90</v>
      </c>
      <c r="AJ7" s="7">
        <v>84</v>
      </c>
      <c r="AK7" s="7">
        <v>95</v>
      </c>
      <c r="AL7" s="7">
        <f t="shared" si="0"/>
        <v>651</v>
      </c>
      <c r="AM7" s="7">
        <f t="shared" si="1"/>
        <v>93</v>
      </c>
    </row>
    <row r="8" spans="1:39" ht="19.350000000000001" customHeight="1">
      <c r="A8" s="7">
        <v>3</v>
      </c>
      <c r="B8" s="17">
        <v>15850</v>
      </c>
      <c r="C8" s="20" t="s">
        <v>529</v>
      </c>
      <c r="D8" s="20"/>
      <c r="E8" s="20" t="s">
        <v>29</v>
      </c>
      <c r="F8" s="20"/>
      <c r="G8" s="20"/>
      <c r="H8" s="20">
        <v>0</v>
      </c>
      <c r="I8" s="23">
        <v>37835</v>
      </c>
      <c r="J8" s="20" t="s">
        <v>30</v>
      </c>
      <c r="K8" s="20">
        <v>2</v>
      </c>
      <c r="L8" s="20" t="s">
        <v>31</v>
      </c>
      <c r="M8" s="20" t="s">
        <v>530</v>
      </c>
      <c r="N8" s="20">
        <v>54</v>
      </c>
      <c r="O8" s="20" t="s">
        <v>63</v>
      </c>
      <c r="P8" s="20">
        <v>3000</v>
      </c>
      <c r="Q8" s="20" t="s">
        <v>531</v>
      </c>
      <c r="R8" s="20" t="s">
        <v>35</v>
      </c>
      <c r="S8" s="20"/>
      <c r="T8" s="20">
        <v>0</v>
      </c>
      <c r="U8" s="20" t="s">
        <v>532</v>
      </c>
      <c r="V8" s="20" t="s">
        <v>532</v>
      </c>
      <c r="W8" s="20" t="s">
        <v>533</v>
      </c>
      <c r="X8" s="20">
        <v>743355</v>
      </c>
      <c r="Y8" s="20" t="s">
        <v>39</v>
      </c>
      <c r="Z8" s="20" t="s">
        <v>40</v>
      </c>
      <c r="AA8" s="20" t="s">
        <v>500</v>
      </c>
      <c r="AB8" s="20" t="s">
        <v>42</v>
      </c>
      <c r="AC8" s="20" t="s">
        <v>155</v>
      </c>
      <c r="AD8" s="27" t="s">
        <v>149</v>
      </c>
      <c r="AE8" s="20">
        <v>91</v>
      </c>
      <c r="AF8" s="24">
        <v>87</v>
      </c>
      <c r="AG8" s="24">
        <v>97</v>
      </c>
      <c r="AH8" s="24">
        <v>98</v>
      </c>
      <c r="AI8" s="24">
        <v>94</v>
      </c>
      <c r="AJ8" s="24">
        <v>85</v>
      </c>
      <c r="AK8" s="24">
        <v>97</v>
      </c>
      <c r="AL8" s="7">
        <f t="shared" si="0"/>
        <v>649</v>
      </c>
      <c r="AM8" s="7">
        <f t="shared" si="1"/>
        <v>92.714285714285708</v>
      </c>
    </row>
    <row r="9" spans="1:39" ht="19.350000000000001" customHeight="1">
      <c r="A9" s="7">
        <v>4</v>
      </c>
      <c r="B9" s="4">
        <v>18653</v>
      </c>
      <c r="C9" s="11" t="s">
        <v>546</v>
      </c>
      <c r="D9" s="11"/>
      <c r="E9" s="11" t="s">
        <v>29</v>
      </c>
      <c r="F9" s="11"/>
      <c r="G9" s="11"/>
      <c r="H9" s="11">
        <v>9378135011</v>
      </c>
      <c r="I9" s="25">
        <v>37631</v>
      </c>
      <c r="J9" s="11" t="s">
        <v>30</v>
      </c>
      <c r="K9" s="11">
        <v>2</v>
      </c>
      <c r="L9" s="11" t="s">
        <v>31</v>
      </c>
      <c r="M9" s="11" t="s">
        <v>547</v>
      </c>
      <c r="N9" s="11">
        <v>7</v>
      </c>
      <c r="O9" s="11" t="s">
        <v>71</v>
      </c>
      <c r="P9" s="11">
        <v>0</v>
      </c>
      <c r="Q9" s="11" t="s">
        <v>548</v>
      </c>
      <c r="R9" s="11" t="s">
        <v>35</v>
      </c>
      <c r="S9" s="11"/>
      <c r="T9" s="11">
        <v>0</v>
      </c>
      <c r="U9" s="11" t="s">
        <v>549</v>
      </c>
      <c r="V9" s="11" t="s">
        <v>550</v>
      </c>
      <c r="W9" s="11" t="s">
        <v>154</v>
      </c>
      <c r="X9" s="11">
        <v>721631</v>
      </c>
      <c r="Y9" s="11" t="s">
        <v>39</v>
      </c>
      <c r="Z9" s="11" t="s">
        <v>40</v>
      </c>
      <c r="AA9" s="11" t="s">
        <v>500</v>
      </c>
      <c r="AB9" s="11" t="s">
        <v>42</v>
      </c>
      <c r="AC9" s="11" t="s">
        <v>162</v>
      </c>
      <c r="AD9" s="26" t="s">
        <v>149</v>
      </c>
      <c r="AE9" s="11">
        <v>88</v>
      </c>
      <c r="AF9" s="7">
        <v>86</v>
      </c>
      <c r="AG9" s="7">
        <v>97</v>
      </c>
      <c r="AH9" s="7">
        <v>95</v>
      </c>
      <c r="AI9" s="7">
        <v>96</v>
      </c>
      <c r="AJ9" s="7">
        <v>89</v>
      </c>
      <c r="AK9" s="7">
        <v>95</v>
      </c>
      <c r="AL9" s="7">
        <f t="shared" si="0"/>
        <v>646</v>
      </c>
      <c r="AM9" s="7">
        <f t="shared" si="1"/>
        <v>92.285714285714292</v>
      </c>
    </row>
    <row r="10" spans="1:39" ht="19.350000000000001" customHeight="1">
      <c r="A10" s="7">
        <v>5</v>
      </c>
      <c r="B10" s="4">
        <v>22393</v>
      </c>
      <c r="C10" s="11" t="s">
        <v>581</v>
      </c>
      <c r="D10" s="11"/>
      <c r="E10" s="11" t="s">
        <v>29</v>
      </c>
      <c r="F10" s="11"/>
      <c r="G10" s="11"/>
      <c r="H10" s="11">
        <v>8016721530</v>
      </c>
      <c r="I10" s="25">
        <v>37541</v>
      </c>
      <c r="J10" s="11" t="s">
        <v>30</v>
      </c>
      <c r="K10" s="11">
        <v>2</v>
      </c>
      <c r="L10" s="11" t="s">
        <v>31</v>
      </c>
      <c r="M10" s="11" t="s">
        <v>582</v>
      </c>
      <c r="N10" s="11">
        <v>4</v>
      </c>
      <c r="O10" s="11" t="s">
        <v>33</v>
      </c>
      <c r="P10" s="11">
        <v>4000</v>
      </c>
      <c r="Q10" s="11" t="s">
        <v>583</v>
      </c>
      <c r="R10" s="11" t="s">
        <v>35</v>
      </c>
      <c r="S10" s="11"/>
      <c r="T10" s="11">
        <v>0</v>
      </c>
      <c r="U10" s="11" t="s">
        <v>584</v>
      </c>
      <c r="V10" s="11" t="s">
        <v>466</v>
      </c>
      <c r="W10" s="11" t="s">
        <v>226</v>
      </c>
      <c r="X10" s="11">
        <v>721653</v>
      </c>
      <c r="Y10" s="11" t="s">
        <v>51</v>
      </c>
      <c r="Z10" s="11" t="s">
        <v>40</v>
      </c>
      <c r="AA10" s="11" t="s">
        <v>500</v>
      </c>
      <c r="AB10" s="11" t="s">
        <v>42</v>
      </c>
      <c r="AC10" s="11" t="s">
        <v>155</v>
      </c>
      <c r="AD10" s="26" t="s">
        <v>149</v>
      </c>
      <c r="AE10" s="11">
        <v>85</v>
      </c>
      <c r="AF10" s="7">
        <v>84</v>
      </c>
      <c r="AG10" s="7">
        <v>93</v>
      </c>
      <c r="AH10" s="7">
        <v>98</v>
      </c>
      <c r="AI10" s="7">
        <v>94</v>
      </c>
      <c r="AJ10" s="7">
        <v>90</v>
      </c>
      <c r="AK10" s="7">
        <v>88</v>
      </c>
      <c r="AL10" s="7">
        <f t="shared" si="0"/>
        <v>632</v>
      </c>
      <c r="AM10" s="7">
        <f t="shared" si="1"/>
        <v>90.285714285714292</v>
      </c>
    </row>
    <row r="11" spans="1:39" ht="19.350000000000001" customHeight="1">
      <c r="A11" s="7">
        <v>6</v>
      </c>
      <c r="B11" s="4">
        <v>27118</v>
      </c>
      <c r="C11" s="11" t="s">
        <v>622</v>
      </c>
      <c r="D11" s="11"/>
      <c r="E11" s="11" t="s">
        <v>29</v>
      </c>
      <c r="F11" s="11"/>
      <c r="G11" s="11"/>
      <c r="H11" s="11">
        <v>8670993560</v>
      </c>
      <c r="I11" s="25">
        <v>37519</v>
      </c>
      <c r="J11" s="11" t="s">
        <v>30</v>
      </c>
      <c r="K11" s="11">
        <v>1</v>
      </c>
      <c r="L11" s="11" t="s">
        <v>31</v>
      </c>
      <c r="M11" s="11" t="s">
        <v>623</v>
      </c>
      <c r="N11" s="11">
        <v>24</v>
      </c>
      <c r="O11" s="11" t="s">
        <v>174</v>
      </c>
      <c r="P11" s="11">
        <v>2000</v>
      </c>
      <c r="Q11" s="11" t="s">
        <v>624</v>
      </c>
      <c r="R11" s="11" t="s">
        <v>35</v>
      </c>
      <c r="S11" s="11"/>
      <c r="T11" s="11">
        <v>0</v>
      </c>
      <c r="U11" s="11" t="s">
        <v>625</v>
      </c>
      <c r="V11" s="11" t="s">
        <v>359</v>
      </c>
      <c r="W11" s="11" t="s">
        <v>75</v>
      </c>
      <c r="X11" s="11">
        <v>721260</v>
      </c>
      <c r="Y11" s="11" t="s">
        <v>59</v>
      </c>
      <c r="Z11" s="11" t="s">
        <v>40</v>
      </c>
      <c r="AA11" s="11" t="s">
        <v>500</v>
      </c>
      <c r="AB11" s="11" t="s">
        <v>42</v>
      </c>
      <c r="AC11" s="11"/>
      <c r="AD11" s="26" t="s">
        <v>44</v>
      </c>
      <c r="AE11" s="11">
        <v>79</v>
      </c>
      <c r="AF11" s="7">
        <v>87</v>
      </c>
      <c r="AG11" s="7">
        <v>99</v>
      </c>
      <c r="AH11" s="7">
        <v>93</v>
      </c>
      <c r="AI11" s="7">
        <v>88</v>
      </c>
      <c r="AJ11" s="7">
        <v>88</v>
      </c>
      <c r="AK11" s="7">
        <v>87</v>
      </c>
      <c r="AL11" s="7">
        <f t="shared" si="0"/>
        <v>621</v>
      </c>
      <c r="AM11" s="7">
        <f t="shared" si="1"/>
        <v>88.714285714285708</v>
      </c>
    </row>
    <row r="12" spans="1:39" s="18" customFormat="1" ht="19.350000000000001" customHeight="1">
      <c r="A12" s="7">
        <v>7</v>
      </c>
      <c r="B12" s="4">
        <v>22511</v>
      </c>
      <c r="C12" s="11" t="s">
        <v>585</v>
      </c>
      <c r="D12" s="11"/>
      <c r="E12" s="11" t="s">
        <v>29</v>
      </c>
      <c r="F12" s="11"/>
      <c r="G12" s="11"/>
      <c r="H12" s="11">
        <v>9143466252</v>
      </c>
      <c r="I12" s="25">
        <v>37576</v>
      </c>
      <c r="J12" s="11" t="s">
        <v>30</v>
      </c>
      <c r="K12" s="11">
        <v>2</v>
      </c>
      <c r="L12" s="11" t="s">
        <v>31</v>
      </c>
      <c r="M12" s="11" t="s">
        <v>586</v>
      </c>
      <c r="N12" s="11">
        <v>93</v>
      </c>
      <c r="O12" s="11" t="s">
        <v>78</v>
      </c>
      <c r="P12" s="11">
        <v>6000</v>
      </c>
      <c r="Q12" s="11" t="s">
        <v>587</v>
      </c>
      <c r="R12" s="11" t="s">
        <v>35</v>
      </c>
      <c r="S12" s="11"/>
      <c r="T12" s="11">
        <v>0</v>
      </c>
      <c r="U12" s="11" t="s">
        <v>588</v>
      </c>
      <c r="V12" s="11" t="s">
        <v>589</v>
      </c>
      <c r="W12" s="11" t="s">
        <v>590</v>
      </c>
      <c r="X12" s="11">
        <v>711112</v>
      </c>
      <c r="Y12" s="11" t="s">
        <v>189</v>
      </c>
      <c r="Z12" s="11" t="s">
        <v>40</v>
      </c>
      <c r="AA12" s="11" t="s">
        <v>500</v>
      </c>
      <c r="AB12" s="11" t="s">
        <v>42</v>
      </c>
      <c r="AC12" s="11" t="s">
        <v>155</v>
      </c>
      <c r="AD12" s="26" t="s">
        <v>149</v>
      </c>
      <c r="AE12" s="11">
        <v>94</v>
      </c>
      <c r="AF12" s="7">
        <v>85</v>
      </c>
      <c r="AG12" s="7">
        <v>96</v>
      </c>
      <c r="AH12" s="7">
        <v>92</v>
      </c>
      <c r="AI12" s="7">
        <v>83</v>
      </c>
      <c r="AJ12" s="7">
        <v>76</v>
      </c>
      <c r="AK12" s="7">
        <v>92</v>
      </c>
      <c r="AL12" s="7">
        <f t="shared" si="0"/>
        <v>618</v>
      </c>
      <c r="AM12" s="7">
        <f t="shared" si="1"/>
        <v>88.285714285714292</v>
      </c>
    </row>
    <row r="13" spans="1:39" ht="19.350000000000001" customHeight="1">
      <c r="A13" s="7">
        <v>8</v>
      </c>
      <c r="B13" s="4">
        <v>16564</v>
      </c>
      <c r="C13" s="11" t="s">
        <v>539</v>
      </c>
      <c r="D13" s="11"/>
      <c r="E13" s="11" t="s">
        <v>29</v>
      </c>
      <c r="F13" s="11"/>
      <c r="G13" s="11"/>
      <c r="H13" s="11">
        <v>9800097398</v>
      </c>
      <c r="I13" s="25">
        <v>37058</v>
      </c>
      <c r="J13" s="11" t="s">
        <v>30</v>
      </c>
      <c r="K13" s="11">
        <v>1</v>
      </c>
      <c r="L13" s="11" t="s">
        <v>31</v>
      </c>
      <c r="M13" s="11" t="s">
        <v>540</v>
      </c>
      <c r="N13" s="11">
        <v>76</v>
      </c>
      <c r="O13" s="11" t="s">
        <v>78</v>
      </c>
      <c r="P13" s="11">
        <v>3000</v>
      </c>
      <c r="Q13" s="11" t="s">
        <v>541</v>
      </c>
      <c r="R13" s="11" t="s">
        <v>35</v>
      </c>
      <c r="S13" s="11"/>
      <c r="T13" s="11">
        <v>0</v>
      </c>
      <c r="U13" s="11" t="s">
        <v>268</v>
      </c>
      <c r="V13" s="11" t="s">
        <v>81</v>
      </c>
      <c r="W13" s="11" t="s">
        <v>75</v>
      </c>
      <c r="X13" s="11">
        <v>721150</v>
      </c>
      <c r="Y13" s="11" t="s">
        <v>59</v>
      </c>
      <c r="Z13" s="11" t="s">
        <v>40</v>
      </c>
      <c r="AA13" s="11" t="s">
        <v>500</v>
      </c>
      <c r="AB13" s="11" t="s">
        <v>42</v>
      </c>
      <c r="AC13" s="11" t="s">
        <v>200</v>
      </c>
      <c r="AD13" s="26" t="s">
        <v>149</v>
      </c>
      <c r="AE13" s="11">
        <v>88</v>
      </c>
      <c r="AF13" s="7">
        <v>82</v>
      </c>
      <c r="AG13" s="7">
        <v>95</v>
      </c>
      <c r="AH13" s="7">
        <v>95</v>
      </c>
      <c r="AI13" s="7">
        <v>88</v>
      </c>
      <c r="AJ13" s="7">
        <v>77</v>
      </c>
      <c r="AK13" s="7">
        <v>91</v>
      </c>
      <c r="AL13" s="7">
        <f t="shared" si="0"/>
        <v>616</v>
      </c>
      <c r="AM13" s="7">
        <f t="shared" si="1"/>
        <v>88</v>
      </c>
    </row>
    <row r="14" spans="1:39" ht="19.350000000000001" customHeight="1">
      <c r="A14" s="7">
        <v>9</v>
      </c>
      <c r="B14" s="4">
        <v>13300</v>
      </c>
      <c r="C14" s="11" t="s">
        <v>504</v>
      </c>
      <c r="D14" s="11"/>
      <c r="E14" s="11" t="s">
        <v>29</v>
      </c>
      <c r="F14" s="11"/>
      <c r="G14" s="11"/>
      <c r="H14" s="11">
        <v>9434523016</v>
      </c>
      <c r="I14" s="25">
        <v>37960</v>
      </c>
      <c r="J14" s="11" t="s">
        <v>30</v>
      </c>
      <c r="K14" s="11">
        <v>1</v>
      </c>
      <c r="L14" s="11" t="s">
        <v>31</v>
      </c>
      <c r="M14" s="11" t="s">
        <v>505</v>
      </c>
      <c r="N14" s="11">
        <v>76</v>
      </c>
      <c r="O14" s="11" t="s">
        <v>71</v>
      </c>
      <c r="P14" s="11">
        <v>3000</v>
      </c>
      <c r="Q14" s="11" t="s">
        <v>506</v>
      </c>
      <c r="R14" s="11" t="s">
        <v>35</v>
      </c>
      <c r="S14" s="11"/>
      <c r="T14" s="11">
        <v>0</v>
      </c>
      <c r="U14" s="11" t="s">
        <v>507</v>
      </c>
      <c r="V14" s="11" t="s">
        <v>508</v>
      </c>
      <c r="W14" s="11" t="s">
        <v>509</v>
      </c>
      <c r="X14" s="11">
        <v>722141</v>
      </c>
      <c r="Y14" s="11" t="s">
        <v>102</v>
      </c>
      <c r="Z14" s="11" t="s">
        <v>40</v>
      </c>
      <c r="AA14" s="11" t="s">
        <v>500</v>
      </c>
      <c r="AB14" s="11" t="s">
        <v>42</v>
      </c>
      <c r="AC14" s="11" t="s">
        <v>110</v>
      </c>
      <c r="AD14" s="26" t="s">
        <v>44</v>
      </c>
      <c r="AE14" s="11">
        <v>87</v>
      </c>
      <c r="AF14" s="7">
        <v>84</v>
      </c>
      <c r="AG14" s="7">
        <v>87</v>
      </c>
      <c r="AH14" s="7">
        <v>94</v>
      </c>
      <c r="AI14" s="7">
        <v>91</v>
      </c>
      <c r="AJ14" s="7">
        <v>84</v>
      </c>
      <c r="AK14" s="7">
        <v>88</v>
      </c>
      <c r="AL14" s="7">
        <f t="shared" si="0"/>
        <v>615</v>
      </c>
      <c r="AM14" s="7">
        <f t="shared" si="1"/>
        <v>87.857142857142861</v>
      </c>
    </row>
    <row r="15" spans="1:39" ht="19.350000000000001" customHeight="1">
      <c r="A15" s="7">
        <v>10</v>
      </c>
      <c r="B15" s="4">
        <v>15895</v>
      </c>
      <c r="C15" s="11" t="s">
        <v>534</v>
      </c>
      <c r="D15" s="11"/>
      <c r="E15" s="11" t="s">
        <v>29</v>
      </c>
      <c r="F15" s="11"/>
      <c r="G15" s="11"/>
      <c r="H15" s="11">
        <v>7797466754</v>
      </c>
      <c r="I15" s="25">
        <v>36883</v>
      </c>
      <c r="J15" s="11" t="s">
        <v>30</v>
      </c>
      <c r="K15" s="11">
        <v>1</v>
      </c>
      <c r="L15" s="11" t="s">
        <v>31</v>
      </c>
      <c r="M15" s="11" t="s">
        <v>535</v>
      </c>
      <c r="N15" s="11">
        <v>76</v>
      </c>
      <c r="O15" s="11" t="s">
        <v>174</v>
      </c>
      <c r="P15" s="11">
        <v>4000</v>
      </c>
      <c r="Q15" s="11" t="s">
        <v>536</v>
      </c>
      <c r="R15" s="11" t="s">
        <v>35</v>
      </c>
      <c r="S15" s="11"/>
      <c r="T15" s="11">
        <v>0</v>
      </c>
      <c r="U15" s="11" t="s">
        <v>537</v>
      </c>
      <c r="V15" s="11" t="s">
        <v>537</v>
      </c>
      <c r="W15" s="11" t="s">
        <v>538</v>
      </c>
      <c r="X15" s="11">
        <v>743337</v>
      </c>
      <c r="Y15" s="11" t="s">
        <v>288</v>
      </c>
      <c r="Z15" s="11" t="s">
        <v>40</v>
      </c>
      <c r="AA15" s="11" t="s">
        <v>500</v>
      </c>
      <c r="AB15" s="11" t="s">
        <v>42</v>
      </c>
      <c r="AC15" s="11" t="s">
        <v>155</v>
      </c>
      <c r="AD15" s="26" t="s">
        <v>149</v>
      </c>
      <c r="AE15" s="11">
        <v>82</v>
      </c>
      <c r="AF15" s="7">
        <v>81</v>
      </c>
      <c r="AG15" s="7">
        <v>85</v>
      </c>
      <c r="AH15" s="7">
        <v>95</v>
      </c>
      <c r="AI15" s="7">
        <v>89</v>
      </c>
      <c r="AJ15" s="7">
        <v>88</v>
      </c>
      <c r="AK15" s="7">
        <v>94</v>
      </c>
      <c r="AL15" s="7">
        <f t="shared" si="0"/>
        <v>614</v>
      </c>
      <c r="AM15" s="7">
        <f t="shared" si="1"/>
        <v>87.714285714285708</v>
      </c>
    </row>
    <row r="16" spans="1:39" ht="19.350000000000001" customHeight="1">
      <c r="A16" s="7">
        <v>11</v>
      </c>
      <c r="B16" s="4">
        <v>18689</v>
      </c>
      <c r="C16" s="11" t="s">
        <v>551</v>
      </c>
      <c r="D16" s="11"/>
      <c r="E16" s="11" t="s">
        <v>29</v>
      </c>
      <c r="F16" s="11"/>
      <c r="G16" s="11"/>
      <c r="H16" s="11">
        <v>9143122113</v>
      </c>
      <c r="I16" s="25">
        <v>37813</v>
      </c>
      <c r="J16" s="11" t="s">
        <v>30</v>
      </c>
      <c r="K16" s="11">
        <v>1</v>
      </c>
      <c r="L16" s="11" t="s">
        <v>31</v>
      </c>
      <c r="M16" s="11" t="s">
        <v>552</v>
      </c>
      <c r="N16" s="11">
        <v>21</v>
      </c>
      <c r="O16" s="11" t="s">
        <v>33</v>
      </c>
      <c r="P16" s="11">
        <v>1000</v>
      </c>
      <c r="Q16" s="11" t="s">
        <v>553</v>
      </c>
      <c r="R16" s="11" t="s">
        <v>35</v>
      </c>
      <c r="S16" s="11"/>
      <c r="T16" s="11">
        <v>0</v>
      </c>
      <c r="U16" s="11" t="s">
        <v>554</v>
      </c>
      <c r="V16" s="11" t="s">
        <v>555</v>
      </c>
      <c r="W16" s="11" t="s">
        <v>556</v>
      </c>
      <c r="X16" s="11">
        <v>71131</v>
      </c>
      <c r="Y16" s="11" t="s">
        <v>189</v>
      </c>
      <c r="Z16" s="11" t="s">
        <v>40</v>
      </c>
      <c r="AA16" s="11" t="s">
        <v>500</v>
      </c>
      <c r="AB16" s="11" t="s">
        <v>42</v>
      </c>
      <c r="AC16" s="11" t="s">
        <v>162</v>
      </c>
      <c r="AD16" s="26" t="s">
        <v>149</v>
      </c>
      <c r="AE16" s="11">
        <v>84</v>
      </c>
      <c r="AF16" s="7">
        <v>81</v>
      </c>
      <c r="AG16" s="7">
        <v>93</v>
      </c>
      <c r="AH16" s="7">
        <v>99</v>
      </c>
      <c r="AI16" s="7">
        <v>93</v>
      </c>
      <c r="AJ16" s="7">
        <v>83</v>
      </c>
      <c r="AK16" s="7">
        <v>80</v>
      </c>
      <c r="AL16" s="7">
        <f t="shared" si="0"/>
        <v>613</v>
      </c>
      <c r="AM16" s="7">
        <f t="shared" si="1"/>
        <v>87.571428571428569</v>
      </c>
    </row>
    <row r="17" spans="1:39" ht="19.350000000000001" customHeight="1">
      <c r="A17" s="7">
        <v>12</v>
      </c>
      <c r="B17" s="4">
        <v>13460</v>
      </c>
      <c r="C17" s="11" t="s">
        <v>521</v>
      </c>
      <c r="D17" s="11"/>
      <c r="E17" s="11" t="s">
        <v>29</v>
      </c>
      <c r="F17" s="11"/>
      <c r="G17" s="11"/>
      <c r="H17" s="11">
        <v>9564218123</v>
      </c>
      <c r="I17" s="25">
        <v>37338</v>
      </c>
      <c r="J17" s="11"/>
      <c r="K17" s="11">
        <v>1</v>
      </c>
      <c r="L17" s="11" t="s">
        <v>31</v>
      </c>
      <c r="M17" s="11" t="s">
        <v>522</v>
      </c>
      <c r="N17" s="11">
        <v>21</v>
      </c>
      <c r="O17" s="11" t="s">
        <v>63</v>
      </c>
      <c r="P17" s="11">
        <v>1500</v>
      </c>
      <c r="Q17" s="11" t="s">
        <v>523</v>
      </c>
      <c r="R17" s="11" t="s">
        <v>35</v>
      </c>
      <c r="S17" s="11"/>
      <c r="T17" s="11">
        <v>0</v>
      </c>
      <c r="U17" s="11" t="s">
        <v>524</v>
      </c>
      <c r="V17" s="11" t="s">
        <v>525</v>
      </c>
      <c r="W17" s="11" t="s">
        <v>154</v>
      </c>
      <c r="X17" s="11">
        <v>721631</v>
      </c>
      <c r="Y17" s="11" t="s">
        <v>51</v>
      </c>
      <c r="Z17" s="11" t="s">
        <v>40</v>
      </c>
      <c r="AA17" s="11" t="s">
        <v>500</v>
      </c>
      <c r="AB17" s="11" t="s">
        <v>42</v>
      </c>
      <c r="AC17" s="11" t="s">
        <v>155</v>
      </c>
      <c r="AD17" s="26" t="s">
        <v>149</v>
      </c>
      <c r="AE17" s="11">
        <v>86</v>
      </c>
      <c r="AF17" s="7">
        <v>82</v>
      </c>
      <c r="AG17" s="7">
        <v>91</v>
      </c>
      <c r="AH17" s="7">
        <v>96</v>
      </c>
      <c r="AI17" s="7">
        <v>76</v>
      </c>
      <c r="AJ17" s="7">
        <v>80</v>
      </c>
      <c r="AK17" s="7">
        <v>90</v>
      </c>
      <c r="AL17" s="7">
        <f t="shared" si="0"/>
        <v>601</v>
      </c>
      <c r="AM17" s="7">
        <f t="shared" si="1"/>
        <v>85.857142857142861</v>
      </c>
    </row>
    <row r="18" spans="1:39" s="18" customFormat="1" ht="19.350000000000001" customHeight="1">
      <c r="A18" s="7">
        <v>13</v>
      </c>
      <c r="B18" s="4">
        <v>13393</v>
      </c>
      <c r="C18" s="11" t="s">
        <v>515</v>
      </c>
      <c r="D18" s="11"/>
      <c r="E18" s="11" t="s">
        <v>29</v>
      </c>
      <c r="F18" s="11"/>
      <c r="G18" s="11"/>
      <c r="H18" s="11">
        <v>9153129869</v>
      </c>
      <c r="I18" s="25">
        <v>37767</v>
      </c>
      <c r="J18" s="11" t="s">
        <v>30</v>
      </c>
      <c r="K18" s="11">
        <v>1</v>
      </c>
      <c r="L18" s="11" t="s">
        <v>31</v>
      </c>
      <c r="M18" s="11" t="s">
        <v>516</v>
      </c>
      <c r="N18" s="11">
        <v>90</v>
      </c>
      <c r="O18" s="11" t="s">
        <v>63</v>
      </c>
      <c r="P18" s="11">
        <v>0</v>
      </c>
      <c r="Q18" s="11" t="s">
        <v>517</v>
      </c>
      <c r="R18" s="11" t="s">
        <v>35</v>
      </c>
      <c r="S18" s="11"/>
      <c r="T18" s="11">
        <v>0</v>
      </c>
      <c r="U18" s="11" t="s">
        <v>518</v>
      </c>
      <c r="V18" s="11" t="s">
        <v>519</v>
      </c>
      <c r="W18" s="11" t="s">
        <v>520</v>
      </c>
      <c r="X18" s="11">
        <v>0</v>
      </c>
      <c r="Y18" s="11" t="s">
        <v>288</v>
      </c>
      <c r="Z18" s="11" t="s">
        <v>40</v>
      </c>
      <c r="AA18" s="11" t="s">
        <v>500</v>
      </c>
      <c r="AB18" s="11" t="s">
        <v>42</v>
      </c>
      <c r="AC18" s="11" t="s">
        <v>182</v>
      </c>
      <c r="AD18" s="26" t="s">
        <v>149</v>
      </c>
      <c r="AE18" s="11">
        <v>81</v>
      </c>
      <c r="AF18" s="7">
        <v>82</v>
      </c>
      <c r="AG18" s="7">
        <v>80</v>
      </c>
      <c r="AH18" s="7">
        <v>91</v>
      </c>
      <c r="AI18" s="7">
        <v>89</v>
      </c>
      <c r="AJ18" s="7">
        <v>76</v>
      </c>
      <c r="AK18" s="7">
        <v>89</v>
      </c>
      <c r="AL18" s="7">
        <f t="shared" si="0"/>
        <v>588</v>
      </c>
      <c r="AM18" s="7">
        <f t="shared" si="1"/>
        <v>84</v>
      </c>
    </row>
    <row r="19" spans="1:39" ht="20.25" customHeight="1">
      <c r="A19" s="7">
        <v>14</v>
      </c>
      <c r="B19" s="4">
        <v>18893</v>
      </c>
      <c r="C19" s="11" t="s">
        <v>571</v>
      </c>
      <c r="D19" s="11"/>
      <c r="E19" s="11" t="s">
        <v>29</v>
      </c>
      <c r="F19" s="11"/>
      <c r="G19" s="11"/>
      <c r="H19" s="11">
        <v>9046932306</v>
      </c>
      <c r="I19" s="25">
        <v>37637</v>
      </c>
      <c r="J19" s="11" t="s">
        <v>30</v>
      </c>
      <c r="K19" s="11">
        <v>1</v>
      </c>
      <c r="L19" s="11" t="s">
        <v>31</v>
      </c>
      <c r="M19" s="11" t="s">
        <v>505</v>
      </c>
      <c r="N19" s="11">
        <v>54</v>
      </c>
      <c r="O19" s="11" t="s">
        <v>174</v>
      </c>
      <c r="P19" s="11">
        <v>2000</v>
      </c>
      <c r="Q19" s="11" t="s">
        <v>572</v>
      </c>
      <c r="R19" s="11" t="s">
        <v>35</v>
      </c>
      <c r="S19" s="11"/>
      <c r="T19" s="11">
        <v>0</v>
      </c>
      <c r="U19" s="11" t="s">
        <v>573</v>
      </c>
      <c r="V19" s="11" t="s">
        <v>574</v>
      </c>
      <c r="W19" s="11" t="s">
        <v>575</v>
      </c>
      <c r="X19" s="11">
        <v>721658</v>
      </c>
      <c r="Y19" s="11" t="s">
        <v>51</v>
      </c>
      <c r="Z19" s="11" t="s">
        <v>40</v>
      </c>
      <c r="AA19" s="11" t="s">
        <v>500</v>
      </c>
      <c r="AB19" s="11" t="s">
        <v>42</v>
      </c>
      <c r="AC19" s="11" t="s">
        <v>175</v>
      </c>
      <c r="AD19" s="26" t="s">
        <v>149</v>
      </c>
      <c r="AE19" s="11">
        <v>92</v>
      </c>
      <c r="AF19" s="7">
        <v>71</v>
      </c>
      <c r="AG19" s="7">
        <v>85</v>
      </c>
      <c r="AH19" s="7">
        <v>85</v>
      </c>
      <c r="AI19" s="7">
        <v>76</v>
      </c>
      <c r="AJ19" s="7">
        <v>87</v>
      </c>
      <c r="AK19" s="7">
        <v>90</v>
      </c>
      <c r="AL19" s="7">
        <f t="shared" si="0"/>
        <v>586</v>
      </c>
      <c r="AM19" s="7">
        <f t="shared" si="1"/>
        <v>83.714285714285708</v>
      </c>
    </row>
    <row r="20" spans="1:39" ht="19.350000000000001" customHeight="1">
      <c r="A20" s="7">
        <v>15</v>
      </c>
      <c r="B20" s="4">
        <v>13792</v>
      </c>
      <c r="C20" s="11" t="s">
        <v>526</v>
      </c>
      <c r="D20" s="11"/>
      <c r="E20" s="11" t="s">
        <v>29</v>
      </c>
      <c r="F20" s="11"/>
      <c r="G20" s="11"/>
      <c r="H20" s="11">
        <v>8145521704</v>
      </c>
      <c r="I20" s="25">
        <v>37288</v>
      </c>
      <c r="J20" s="11" t="s">
        <v>30</v>
      </c>
      <c r="K20" s="11">
        <v>1</v>
      </c>
      <c r="L20" s="11" t="s">
        <v>31</v>
      </c>
      <c r="M20" s="11" t="s">
        <v>527</v>
      </c>
      <c r="N20" s="11">
        <v>31</v>
      </c>
      <c r="O20" s="11" t="s">
        <v>33</v>
      </c>
      <c r="P20" s="11">
        <v>5000</v>
      </c>
      <c r="Q20" s="11" t="s">
        <v>528</v>
      </c>
      <c r="R20" s="11" t="s">
        <v>35</v>
      </c>
      <c r="S20" s="11"/>
      <c r="T20" s="11">
        <v>0</v>
      </c>
      <c r="U20" s="11" t="s">
        <v>263</v>
      </c>
      <c r="V20" s="11" t="s">
        <v>263</v>
      </c>
      <c r="W20" s="11" t="s">
        <v>50</v>
      </c>
      <c r="X20" s="11">
        <v>721151</v>
      </c>
      <c r="Y20" s="11" t="s">
        <v>51</v>
      </c>
      <c r="Z20" s="11" t="s">
        <v>40</v>
      </c>
      <c r="AA20" s="11" t="s">
        <v>500</v>
      </c>
      <c r="AB20" s="11" t="s">
        <v>42</v>
      </c>
      <c r="AC20" s="11" t="s">
        <v>155</v>
      </c>
      <c r="AD20" s="26" t="s">
        <v>149</v>
      </c>
      <c r="AE20" s="11">
        <v>86</v>
      </c>
      <c r="AF20" s="7">
        <v>73</v>
      </c>
      <c r="AG20" s="7">
        <v>76</v>
      </c>
      <c r="AH20" s="7">
        <v>97</v>
      </c>
      <c r="AI20" s="7">
        <v>84</v>
      </c>
      <c r="AJ20" s="7">
        <v>85</v>
      </c>
      <c r="AK20" s="7">
        <v>84</v>
      </c>
      <c r="AL20" s="7">
        <f t="shared" si="0"/>
        <v>585</v>
      </c>
      <c r="AM20" s="7">
        <f t="shared" si="1"/>
        <v>83.571428571428569</v>
      </c>
    </row>
    <row r="21" spans="1:39" ht="19.350000000000001" customHeight="1">
      <c r="A21" s="7">
        <v>16</v>
      </c>
      <c r="B21" s="17">
        <v>18709</v>
      </c>
      <c r="C21" s="20" t="s">
        <v>557</v>
      </c>
      <c r="D21" s="20"/>
      <c r="E21" s="20" t="s">
        <v>29</v>
      </c>
      <c r="F21" s="20"/>
      <c r="G21" s="20"/>
      <c r="H21" s="20">
        <v>9593102427</v>
      </c>
      <c r="I21" s="23">
        <v>37641</v>
      </c>
      <c r="J21" s="20" t="s">
        <v>30</v>
      </c>
      <c r="K21" s="20">
        <v>1</v>
      </c>
      <c r="L21" s="20" t="s">
        <v>31</v>
      </c>
      <c r="M21" s="20" t="s">
        <v>558</v>
      </c>
      <c r="N21" s="20">
        <v>21</v>
      </c>
      <c r="O21" s="20" t="s">
        <v>33</v>
      </c>
      <c r="P21" s="20">
        <v>3000</v>
      </c>
      <c r="Q21" s="20" t="s">
        <v>559</v>
      </c>
      <c r="R21" s="20" t="s">
        <v>35</v>
      </c>
      <c r="S21" s="20"/>
      <c r="T21" s="20">
        <v>0</v>
      </c>
      <c r="U21" s="20" t="s">
        <v>484</v>
      </c>
      <c r="V21" s="20" t="s">
        <v>128</v>
      </c>
      <c r="W21" s="20" t="s">
        <v>75</v>
      </c>
      <c r="X21" s="20">
        <v>721150</v>
      </c>
      <c r="Y21" s="20" t="s">
        <v>59</v>
      </c>
      <c r="Z21" s="20" t="s">
        <v>40</v>
      </c>
      <c r="AA21" s="20" t="s">
        <v>500</v>
      </c>
      <c r="AB21" s="20" t="s">
        <v>42</v>
      </c>
      <c r="AC21" s="20" t="s">
        <v>162</v>
      </c>
      <c r="AD21" s="27" t="s">
        <v>149</v>
      </c>
      <c r="AE21" s="20">
        <v>83</v>
      </c>
      <c r="AF21" s="24">
        <v>74</v>
      </c>
      <c r="AG21" s="24">
        <v>78</v>
      </c>
      <c r="AH21" s="24">
        <v>92</v>
      </c>
      <c r="AI21" s="24">
        <v>83</v>
      </c>
      <c r="AJ21" s="24">
        <v>78</v>
      </c>
      <c r="AK21" s="24">
        <v>86</v>
      </c>
      <c r="AL21" s="7">
        <f t="shared" si="0"/>
        <v>574</v>
      </c>
      <c r="AM21" s="7">
        <f t="shared" si="1"/>
        <v>82</v>
      </c>
    </row>
    <row r="22" spans="1:39" ht="19.350000000000001" customHeight="1">
      <c r="A22" s="7">
        <v>17</v>
      </c>
      <c r="B22" s="17">
        <v>27098</v>
      </c>
      <c r="C22" s="20" t="s">
        <v>609</v>
      </c>
      <c r="D22" s="20"/>
      <c r="E22" s="20" t="s">
        <v>29</v>
      </c>
      <c r="F22" s="20"/>
      <c r="G22" s="20"/>
      <c r="H22" s="20">
        <v>9932635651</v>
      </c>
      <c r="I22" s="23">
        <v>37594</v>
      </c>
      <c r="J22" s="20" t="s">
        <v>30</v>
      </c>
      <c r="K22" s="20">
        <v>1</v>
      </c>
      <c r="L22" s="20" t="s">
        <v>31</v>
      </c>
      <c r="M22" s="20" t="s">
        <v>610</v>
      </c>
      <c r="N22" s="20">
        <v>76</v>
      </c>
      <c r="O22" s="20" t="s">
        <v>78</v>
      </c>
      <c r="P22" s="20">
        <v>3000</v>
      </c>
      <c r="Q22" s="20" t="s">
        <v>611</v>
      </c>
      <c r="R22" s="20" t="s">
        <v>35</v>
      </c>
      <c r="S22" s="20"/>
      <c r="T22" s="20">
        <v>1</v>
      </c>
      <c r="U22" s="20" t="s">
        <v>612</v>
      </c>
      <c r="V22" s="20" t="s">
        <v>612</v>
      </c>
      <c r="W22" s="20" t="s">
        <v>337</v>
      </c>
      <c r="X22" s="20">
        <v>721201</v>
      </c>
      <c r="Y22" s="20" t="s">
        <v>59</v>
      </c>
      <c r="Z22" s="20" t="s">
        <v>40</v>
      </c>
      <c r="AA22" s="20" t="s">
        <v>500</v>
      </c>
      <c r="AB22" s="20" t="s">
        <v>42</v>
      </c>
      <c r="AC22" s="20"/>
      <c r="AD22" s="27" t="s">
        <v>44</v>
      </c>
      <c r="AE22" s="20">
        <v>76</v>
      </c>
      <c r="AF22" s="24">
        <v>70</v>
      </c>
      <c r="AG22" s="24">
        <v>75</v>
      </c>
      <c r="AH22" s="24">
        <v>81</v>
      </c>
      <c r="AI22" s="24">
        <v>83</v>
      </c>
      <c r="AJ22" s="24">
        <v>83</v>
      </c>
      <c r="AK22" s="24">
        <v>88</v>
      </c>
      <c r="AL22" s="7">
        <f t="shared" si="0"/>
        <v>556</v>
      </c>
      <c r="AM22" s="7">
        <f t="shared" si="1"/>
        <v>79.428571428571431</v>
      </c>
    </row>
    <row r="23" spans="1:39" ht="19.350000000000001" customHeight="1">
      <c r="A23" s="7">
        <v>18</v>
      </c>
      <c r="B23" s="4">
        <v>27042</v>
      </c>
      <c r="C23" s="11" t="s">
        <v>605</v>
      </c>
      <c r="D23" s="11"/>
      <c r="E23" s="11" t="s">
        <v>29</v>
      </c>
      <c r="F23" s="11"/>
      <c r="G23" s="11"/>
      <c r="H23" s="11">
        <v>9933462674</v>
      </c>
      <c r="I23" s="25">
        <v>37405</v>
      </c>
      <c r="J23" s="11" t="s">
        <v>30</v>
      </c>
      <c r="K23" s="11">
        <v>1</v>
      </c>
      <c r="L23" s="11" t="s">
        <v>31</v>
      </c>
      <c r="M23" s="11" t="s">
        <v>606</v>
      </c>
      <c r="N23" s="11">
        <v>21</v>
      </c>
      <c r="O23" s="11" t="s">
        <v>33</v>
      </c>
      <c r="P23" s="11">
        <v>3000</v>
      </c>
      <c r="Q23" s="11" t="s">
        <v>607</v>
      </c>
      <c r="R23" s="11" t="s">
        <v>35</v>
      </c>
      <c r="S23" s="11"/>
      <c r="T23" s="11">
        <v>0</v>
      </c>
      <c r="U23" s="11" t="s">
        <v>608</v>
      </c>
      <c r="V23" s="11" t="s">
        <v>172</v>
      </c>
      <c r="W23" s="11" t="s">
        <v>50</v>
      </c>
      <c r="X23" s="11">
        <v>721151</v>
      </c>
      <c r="Y23" s="11" t="s">
        <v>51</v>
      </c>
      <c r="Z23" s="11" t="s">
        <v>40</v>
      </c>
      <c r="AA23" s="11" t="s">
        <v>500</v>
      </c>
      <c r="AB23" s="11" t="s">
        <v>42</v>
      </c>
      <c r="AC23" s="11" t="s">
        <v>117</v>
      </c>
      <c r="AD23" s="26" t="s">
        <v>44</v>
      </c>
      <c r="AE23" s="11">
        <v>80</v>
      </c>
      <c r="AF23" s="7">
        <v>75</v>
      </c>
      <c r="AG23" s="7">
        <v>72</v>
      </c>
      <c r="AH23" s="7">
        <v>82</v>
      </c>
      <c r="AI23" s="7">
        <v>80</v>
      </c>
      <c r="AJ23" s="7">
        <v>79</v>
      </c>
      <c r="AK23" s="7">
        <v>83</v>
      </c>
      <c r="AL23" s="7">
        <f t="shared" si="0"/>
        <v>551</v>
      </c>
      <c r="AM23" s="7">
        <f t="shared" si="1"/>
        <v>78.714285714285708</v>
      </c>
    </row>
    <row r="24" spans="1:39" ht="19.350000000000001" customHeight="1">
      <c r="A24" s="7">
        <v>19</v>
      </c>
      <c r="B24" s="4">
        <v>26949</v>
      </c>
      <c r="C24" s="11" t="s">
        <v>597</v>
      </c>
      <c r="D24" s="11"/>
      <c r="E24" s="11" t="s">
        <v>29</v>
      </c>
      <c r="F24" s="11"/>
      <c r="G24" s="11"/>
      <c r="H24" s="11">
        <v>9775612455</v>
      </c>
      <c r="I24" s="11" t="s">
        <v>89</v>
      </c>
      <c r="J24" s="11" t="s">
        <v>30</v>
      </c>
      <c r="K24" s="11">
        <v>3</v>
      </c>
      <c r="L24" s="11" t="s">
        <v>31</v>
      </c>
      <c r="M24" s="11" t="s">
        <v>598</v>
      </c>
      <c r="N24" s="11">
        <v>76</v>
      </c>
      <c r="O24" s="11" t="s">
        <v>33</v>
      </c>
      <c r="P24" s="11">
        <v>10000</v>
      </c>
      <c r="Q24" s="11" t="s">
        <v>91</v>
      </c>
      <c r="R24" s="11" t="s">
        <v>35</v>
      </c>
      <c r="S24" s="11"/>
      <c r="T24" s="11">
        <v>1</v>
      </c>
      <c r="U24" s="11" t="s">
        <v>599</v>
      </c>
      <c r="V24" s="11" t="s">
        <v>600</v>
      </c>
      <c r="W24" s="11" t="s">
        <v>601</v>
      </c>
      <c r="X24" s="11">
        <v>722161</v>
      </c>
      <c r="Y24" s="11" t="s">
        <v>102</v>
      </c>
      <c r="Z24" s="11" t="s">
        <v>40</v>
      </c>
      <c r="AA24" s="11" t="s">
        <v>500</v>
      </c>
      <c r="AB24" s="11" t="s">
        <v>42</v>
      </c>
      <c r="AC24" s="11" t="s">
        <v>52</v>
      </c>
      <c r="AD24" s="26" t="s">
        <v>44</v>
      </c>
      <c r="AE24" s="11">
        <v>80</v>
      </c>
      <c r="AF24" s="7">
        <v>65</v>
      </c>
      <c r="AG24" s="7">
        <v>66</v>
      </c>
      <c r="AH24" s="7">
        <v>84</v>
      </c>
      <c r="AI24" s="7">
        <v>90</v>
      </c>
      <c r="AJ24" s="7">
        <v>80</v>
      </c>
      <c r="AK24" s="7">
        <v>85</v>
      </c>
      <c r="AL24" s="7">
        <f t="shared" si="0"/>
        <v>550</v>
      </c>
      <c r="AM24" s="7">
        <f t="shared" si="1"/>
        <v>78.571428571428569</v>
      </c>
    </row>
    <row r="25" spans="1:39" ht="19.350000000000001" customHeight="1">
      <c r="A25" s="7">
        <v>20</v>
      </c>
      <c r="B25" s="4">
        <v>13301</v>
      </c>
      <c r="C25" s="11" t="s">
        <v>510</v>
      </c>
      <c r="D25" s="11"/>
      <c r="E25" s="11" t="s">
        <v>29</v>
      </c>
      <c r="F25" s="11"/>
      <c r="G25" s="11"/>
      <c r="H25" s="11">
        <v>9083518918</v>
      </c>
      <c r="I25" s="25">
        <v>37077</v>
      </c>
      <c r="J25" s="11" t="s">
        <v>30</v>
      </c>
      <c r="K25" s="11">
        <v>0</v>
      </c>
      <c r="L25" s="11" t="s">
        <v>31</v>
      </c>
      <c r="M25" s="11" t="s">
        <v>511</v>
      </c>
      <c r="N25" s="11">
        <v>54</v>
      </c>
      <c r="O25" s="11" t="s">
        <v>78</v>
      </c>
      <c r="P25" s="11">
        <v>5000</v>
      </c>
      <c r="Q25" s="11" t="s">
        <v>512</v>
      </c>
      <c r="R25" s="11" t="s">
        <v>35</v>
      </c>
      <c r="S25" s="11"/>
      <c r="T25" s="11">
        <v>0</v>
      </c>
      <c r="U25" s="11" t="s">
        <v>513</v>
      </c>
      <c r="V25" s="11" t="s">
        <v>513</v>
      </c>
      <c r="W25" s="11" t="s">
        <v>514</v>
      </c>
      <c r="X25" s="11">
        <v>742159</v>
      </c>
      <c r="Y25" s="11" t="s">
        <v>320</v>
      </c>
      <c r="Z25" s="11" t="s">
        <v>40</v>
      </c>
      <c r="AA25" s="11" t="s">
        <v>500</v>
      </c>
      <c r="AB25" s="11" t="s">
        <v>42</v>
      </c>
      <c r="AC25" s="11" t="s">
        <v>168</v>
      </c>
      <c r="AD25" s="26" t="s">
        <v>149</v>
      </c>
      <c r="AE25" s="11">
        <v>85</v>
      </c>
      <c r="AF25" s="7">
        <v>77</v>
      </c>
      <c r="AG25" s="7">
        <v>80</v>
      </c>
      <c r="AH25" s="7">
        <v>77</v>
      </c>
      <c r="AI25" s="7">
        <v>82</v>
      </c>
      <c r="AJ25" s="7">
        <v>76</v>
      </c>
      <c r="AK25" s="7">
        <v>72</v>
      </c>
      <c r="AL25" s="7">
        <f t="shared" si="0"/>
        <v>549</v>
      </c>
      <c r="AM25" s="7">
        <f t="shared" si="1"/>
        <v>78.428571428571431</v>
      </c>
    </row>
    <row r="26" spans="1:39" ht="19.350000000000001" customHeight="1">
      <c r="A26" s="7">
        <v>21</v>
      </c>
      <c r="B26" s="4">
        <v>27109</v>
      </c>
      <c r="C26" s="11" t="s">
        <v>613</v>
      </c>
      <c r="D26" s="11"/>
      <c r="E26" s="11" t="s">
        <v>29</v>
      </c>
      <c r="F26" s="11"/>
      <c r="G26" s="11"/>
      <c r="H26" s="11">
        <v>9734364151</v>
      </c>
      <c r="I26" s="25">
        <v>37806</v>
      </c>
      <c r="J26" s="11" t="s">
        <v>30</v>
      </c>
      <c r="K26" s="11">
        <v>1</v>
      </c>
      <c r="L26" s="11" t="s">
        <v>31</v>
      </c>
      <c r="M26" s="11" t="s">
        <v>614</v>
      </c>
      <c r="N26" s="11">
        <v>21</v>
      </c>
      <c r="O26" s="11" t="s">
        <v>33</v>
      </c>
      <c r="P26" s="11">
        <v>3000</v>
      </c>
      <c r="Q26" s="11" t="s">
        <v>615</v>
      </c>
      <c r="R26" s="11" t="s">
        <v>35</v>
      </c>
      <c r="S26" s="11"/>
      <c r="T26" s="11">
        <v>0</v>
      </c>
      <c r="U26" s="11" t="s">
        <v>545</v>
      </c>
      <c r="V26" s="11" t="s">
        <v>380</v>
      </c>
      <c r="W26" s="11" t="s">
        <v>58</v>
      </c>
      <c r="X26" s="11">
        <v>721305</v>
      </c>
      <c r="Y26" s="11" t="s">
        <v>59</v>
      </c>
      <c r="Z26" s="11" t="s">
        <v>40</v>
      </c>
      <c r="AA26" s="11" t="s">
        <v>500</v>
      </c>
      <c r="AB26" s="11" t="s">
        <v>42</v>
      </c>
      <c r="AC26" s="11"/>
      <c r="AD26" s="26" t="s">
        <v>44</v>
      </c>
      <c r="AE26" s="11">
        <v>72</v>
      </c>
      <c r="AF26" s="7">
        <v>58</v>
      </c>
      <c r="AG26" s="7">
        <v>82</v>
      </c>
      <c r="AH26" s="7">
        <v>81</v>
      </c>
      <c r="AI26" s="7">
        <v>82</v>
      </c>
      <c r="AJ26" s="7">
        <v>77</v>
      </c>
      <c r="AK26" s="7">
        <v>89</v>
      </c>
      <c r="AL26" s="7">
        <f t="shared" si="0"/>
        <v>541</v>
      </c>
      <c r="AM26" s="7">
        <f t="shared" si="1"/>
        <v>77.285714285714292</v>
      </c>
    </row>
    <row r="27" spans="1:39" ht="19.350000000000001" customHeight="1">
      <c r="A27" s="7">
        <v>22</v>
      </c>
      <c r="B27" s="4">
        <v>27281</v>
      </c>
      <c r="C27" s="11" t="s">
        <v>642</v>
      </c>
      <c r="D27" s="11"/>
      <c r="E27" s="11" t="s">
        <v>29</v>
      </c>
      <c r="F27" s="11"/>
      <c r="G27" s="11"/>
      <c r="H27" s="11">
        <v>9609601894</v>
      </c>
      <c r="I27" s="25">
        <v>37468</v>
      </c>
      <c r="J27" s="11" t="s">
        <v>30</v>
      </c>
      <c r="K27" s="11">
        <v>3</v>
      </c>
      <c r="L27" s="11" t="s">
        <v>31</v>
      </c>
      <c r="M27" s="11" t="s">
        <v>643</v>
      </c>
      <c r="N27" s="11">
        <v>21</v>
      </c>
      <c r="O27" s="11" t="s">
        <v>174</v>
      </c>
      <c r="P27" s="11">
        <v>4000</v>
      </c>
      <c r="Q27" s="11" t="s">
        <v>644</v>
      </c>
      <c r="R27" s="11" t="s">
        <v>35</v>
      </c>
      <c r="S27" s="11"/>
      <c r="T27" s="11">
        <v>1</v>
      </c>
      <c r="U27" s="11" t="s">
        <v>645</v>
      </c>
      <c r="V27" s="11" t="s">
        <v>508</v>
      </c>
      <c r="W27" s="11" t="s">
        <v>509</v>
      </c>
      <c r="X27" s="11">
        <v>722141</v>
      </c>
      <c r="Y27" s="11" t="s">
        <v>102</v>
      </c>
      <c r="Z27" s="11" t="s">
        <v>40</v>
      </c>
      <c r="AA27" s="11" t="s">
        <v>500</v>
      </c>
      <c r="AB27" s="11" t="s">
        <v>42</v>
      </c>
      <c r="AC27" s="11"/>
      <c r="AD27" s="26" t="s">
        <v>44</v>
      </c>
      <c r="AE27" s="11">
        <v>82</v>
      </c>
      <c r="AF27" s="7">
        <v>65</v>
      </c>
      <c r="AG27" s="7">
        <v>87</v>
      </c>
      <c r="AH27" s="7">
        <v>77</v>
      </c>
      <c r="AI27" s="7">
        <v>54</v>
      </c>
      <c r="AJ27" s="7">
        <v>80</v>
      </c>
      <c r="AK27" s="7">
        <v>88</v>
      </c>
      <c r="AL27" s="7">
        <f t="shared" si="0"/>
        <v>533</v>
      </c>
      <c r="AM27" s="7">
        <f t="shared" si="1"/>
        <v>76.142857142857139</v>
      </c>
    </row>
    <row r="28" spans="1:39" ht="19.350000000000001" customHeight="1">
      <c r="A28" s="7">
        <v>23</v>
      </c>
      <c r="B28" s="4">
        <v>27113</v>
      </c>
      <c r="C28" s="11" t="s">
        <v>616</v>
      </c>
      <c r="D28" s="11"/>
      <c r="E28" s="11" t="s">
        <v>29</v>
      </c>
      <c r="F28" s="11"/>
      <c r="G28" s="11"/>
      <c r="H28" s="11">
        <v>7063216996</v>
      </c>
      <c r="I28" s="25">
        <v>37615</v>
      </c>
      <c r="J28" s="11" t="s">
        <v>30</v>
      </c>
      <c r="K28" s="11">
        <v>1</v>
      </c>
      <c r="L28" s="11" t="s">
        <v>31</v>
      </c>
      <c r="M28" s="11" t="s">
        <v>617</v>
      </c>
      <c r="N28" s="11">
        <v>21</v>
      </c>
      <c r="O28" s="11" t="s">
        <v>63</v>
      </c>
      <c r="P28" s="11">
        <v>3000</v>
      </c>
      <c r="Q28" s="11" t="s">
        <v>618</v>
      </c>
      <c r="R28" s="11" t="s">
        <v>35</v>
      </c>
      <c r="S28" s="11"/>
      <c r="T28" s="11">
        <v>0</v>
      </c>
      <c r="U28" s="11" t="s">
        <v>619</v>
      </c>
      <c r="V28" s="11" t="s">
        <v>620</v>
      </c>
      <c r="W28" s="11" t="s">
        <v>621</v>
      </c>
      <c r="X28" s="11">
        <v>721127</v>
      </c>
      <c r="Y28" s="11" t="s">
        <v>59</v>
      </c>
      <c r="Z28" s="11" t="s">
        <v>40</v>
      </c>
      <c r="AA28" s="11" t="s">
        <v>500</v>
      </c>
      <c r="AB28" s="11" t="s">
        <v>42</v>
      </c>
      <c r="AC28" s="11"/>
      <c r="AD28" s="26" t="s">
        <v>44</v>
      </c>
      <c r="AE28" s="11">
        <v>83</v>
      </c>
      <c r="AF28" s="7">
        <v>73</v>
      </c>
      <c r="AG28" s="7">
        <v>62</v>
      </c>
      <c r="AH28" s="7">
        <v>87</v>
      </c>
      <c r="AI28" s="7">
        <v>73</v>
      </c>
      <c r="AJ28" s="7">
        <v>61</v>
      </c>
      <c r="AK28" s="7">
        <v>87</v>
      </c>
      <c r="AL28" s="7">
        <f t="shared" si="0"/>
        <v>526</v>
      </c>
      <c r="AM28" s="7">
        <f t="shared" si="1"/>
        <v>75.142857142857139</v>
      </c>
    </row>
    <row r="29" spans="1:39" s="18" customFormat="1" ht="19.350000000000001" customHeight="1">
      <c r="A29" s="7">
        <v>24</v>
      </c>
      <c r="B29" s="4">
        <v>18846</v>
      </c>
      <c r="C29" s="11" t="s">
        <v>565</v>
      </c>
      <c r="D29" s="11"/>
      <c r="E29" s="11" t="s">
        <v>29</v>
      </c>
      <c r="F29" s="11"/>
      <c r="G29" s="11"/>
      <c r="H29" s="11">
        <v>9932565028</v>
      </c>
      <c r="I29" s="25">
        <v>37468</v>
      </c>
      <c r="J29" s="11" t="s">
        <v>30</v>
      </c>
      <c r="K29" s="11">
        <v>1</v>
      </c>
      <c r="L29" s="11" t="s">
        <v>31</v>
      </c>
      <c r="M29" s="11" t="s">
        <v>566</v>
      </c>
      <c r="N29" s="11">
        <v>31</v>
      </c>
      <c r="O29" s="11" t="s">
        <v>78</v>
      </c>
      <c r="P29" s="11">
        <v>7000</v>
      </c>
      <c r="Q29" s="11" t="s">
        <v>567</v>
      </c>
      <c r="R29" s="11" t="s">
        <v>35</v>
      </c>
      <c r="S29" s="11"/>
      <c r="T29" s="11">
        <v>0</v>
      </c>
      <c r="U29" s="11" t="s">
        <v>568</v>
      </c>
      <c r="V29" s="11" t="s">
        <v>569</v>
      </c>
      <c r="W29" s="11" t="s">
        <v>58</v>
      </c>
      <c r="X29" s="11">
        <v>721150</v>
      </c>
      <c r="Y29" s="11" t="s">
        <v>59</v>
      </c>
      <c r="Z29" s="11" t="s">
        <v>40</v>
      </c>
      <c r="AA29" s="11" t="s">
        <v>500</v>
      </c>
      <c r="AB29" s="11" t="s">
        <v>42</v>
      </c>
      <c r="AC29" s="11" t="s">
        <v>570</v>
      </c>
      <c r="AD29" s="26" t="s">
        <v>149</v>
      </c>
      <c r="AE29" s="11">
        <v>83</v>
      </c>
      <c r="AF29" s="7">
        <v>71</v>
      </c>
      <c r="AG29" s="7">
        <v>61</v>
      </c>
      <c r="AH29" s="7">
        <v>73</v>
      </c>
      <c r="AI29" s="7">
        <v>80</v>
      </c>
      <c r="AJ29" s="7">
        <v>71</v>
      </c>
      <c r="AK29" s="7">
        <v>80</v>
      </c>
      <c r="AL29" s="7">
        <f t="shared" si="0"/>
        <v>519</v>
      </c>
      <c r="AM29" s="7">
        <f t="shared" si="1"/>
        <v>74.142857142857139</v>
      </c>
    </row>
    <row r="30" spans="1:39" ht="19.350000000000001" customHeight="1">
      <c r="A30" s="7">
        <v>25</v>
      </c>
      <c r="B30" s="4">
        <v>27036</v>
      </c>
      <c r="C30" s="11" t="s">
        <v>602</v>
      </c>
      <c r="D30" s="11"/>
      <c r="E30" s="11" t="s">
        <v>29</v>
      </c>
      <c r="F30" s="11"/>
      <c r="G30" s="11"/>
      <c r="H30" s="11">
        <v>8116080124</v>
      </c>
      <c r="I30" s="25">
        <v>37371</v>
      </c>
      <c r="J30" s="11" t="s">
        <v>30</v>
      </c>
      <c r="K30" s="11">
        <v>3</v>
      </c>
      <c r="L30" s="11" t="s">
        <v>31</v>
      </c>
      <c r="M30" s="11" t="s">
        <v>603</v>
      </c>
      <c r="N30" s="11">
        <v>21</v>
      </c>
      <c r="O30" s="11" t="s">
        <v>331</v>
      </c>
      <c r="P30" s="11">
        <v>4000</v>
      </c>
      <c r="Q30" s="11" t="s">
        <v>604</v>
      </c>
      <c r="R30" s="11" t="s">
        <v>35</v>
      </c>
      <c r="S30" s="11"/>
      <c r="T30" s="11">
        <v>0</v>
      </c>
      <c r="U30" s="11" t="s">
        <v>484</v>
      </c>
      <c r="V30" s="11" t="s">
        <v>128</v>
      </c>
      <c r="W30" s="11" t="s">
        <v>75</v>
      </c>
      <c r="X30" s="11">
        <v>721150</v>
      </c>
      <c r="Y30" s="11" t="s">
        <v>59</v>
      </c>
      <c r="Z30" s="11" t="s">
        <v>40</v>
      </c>
      <c r="AA30" s="11" t="s">
        <v>500</v>
      </c>
      <c r="AB30" s="11" t="s">
        <v>42</v>
      </c>
      <c r="AC30" s="11" t="s">
        <v>95</v>
      </c>
      <c r="AD30" s="26" t="s">
        <v>44</v>
      </c>
      <c r="AE30" s="11">
        <v>77</v>
      </c>
      <c r="AF30" s="7">
        <v>65</v>
      </c>
      <c r="AG30" s="7">
        <v>90</v>
      </c>
      <c r="AH30" s="7">
        <v>84</v>
      </c>
      <c r="AI30" s="7">
        <v>55</v>
      </c>
      <c r="AJ30" s="7">
        <v>71</v>
      </c>
      <c r="AK30" s="7">
        <v>75</v>
      </c>
      <c r="AL30" s="7">
        <f t="shared" si="0"/>
        <v>517</v>
      </c>
      <c r="AM30" s="7">
        <f t="shared" si="1"/>
        <v>73.857142857142861</v>
      </c>
    </row>
    <row r="31" spans="1:39" ht="19.350000000000001" customHeight="1">
      <c r="A31" s="7">
        <v>26</v>
      </c>
      <c r="B31" s="4">
        <v>22368</v>
      </c>
      <c r="C31" s="11" t="s">
        <v>576</v>
      </c>
      <c r="D31" s="11"/>
      <c r="E31" s="11" t="s">
        <v>29</v>
      </c>
      <c r="F31" s="11"/>
      <c r="G31" s="11"/>
      <c r="H31" s="11">
        <v>9734931268</v>
      </c>
      <c r="I31" s="25">
        <v>37610</v>
      </c>
      <c r="J31" s="11" t="s">
        <v>30</v>
      </c>
      <c r="K31" s="11">
        <v>1</v>
      </c>
      <c r="L31" s="11" t="s">
        <v>31</v>
      </c>
      <c r="M31" s="11" t="s">
        <v>577</v>
      </c>
      <c r="N31" s="11">
        <v>54</v>
      </c>
      <c r="O31" s="11" t="s">
        <v>78</v>
      </c>
      <c r="P31" s="11">
        <v>4000</v>
      </c>
      <c r="Q31" s="11" t="s">
        <v>578</v>
      </c>
      <c r="R31" s="11" t="s">
        <v>35</v>
      </c>
      <c r="S31" s="11"/>
      <c r="T31" s="11">
        <v>0</v>
      </c>
      <c r="U31" s="11" t="s">
        <v>579</v>
      </c>
      <c r="V31" s="11" t="s">
        <v>579</v>
      </c>
      <c r="W31" s="11" t="s">
        <v>580</v>
      </c>
      <c r="X31" s="11">
        <v>743337</v>
      </c>
      <c r="Y31" s="11" t="s">
        <v>288</v>
      </c>
      <c r="Z31" s="11" t="s">
        <v>40</v>
      </c>
      <c r="AA31" s="11" t="s">
        <v>500</v>
      </c>
      <c r="AB31" s="11" t="s">
        <v>42</v>
      </c>
      <c r="AC31" s="11" t="s">
        <v>155</v>
      </c>
      <c r="AD31" s="26" t="s">
        <v>149</v>
      </c>
      <c r="AE31" s="11">
        <v>76</v>
      </c>
      <c r="AF31" s="7">
        <v>63</v>
      </c>
      <c r="AG31" s="7">
        <v>57</v>
      </c>
      <c r="AH31" s="7">
        <v>81</v>
      </c>
      <c r="AI31" s="7">
        <v>76</v>
      </c>
      <c r="AJ31" s="7">
        <v>75</v>
      </c>
      <c r="AK31" s="7">
        <v>78</v>
      </c>
      <c r="AL31" s="7">
        <f t="shared" si="0"/>
        <v>506</v>
      </c>
      <c r="AM31" s="7">
        <f t="shared" si="1"/>
        <v>72.285714285714292</v>
      </c>
    </row>
    <row r="32" spans="1:39" ht="19.350000000000001" customHeight="1">
      <c r="A32" s="7">
        <v>27</v>
      </c>
      <c r="B32" s="4">
        <v>26941</v>
      </c>
      <c r="C32" s="11" t="s">
        <v>593</v>
      </c>
      <c r="D32" s="11"/>
      <c r="E32" s="11" t="s">
        <v>29</v>
      </c>
      <c r="F32" s="11"/>
      <c r="G32" s="11"/>
      <c r="H32" s="11">
        <v>7363939960</v>
      </c>
      <c r="I32" s="11" t="s">
        <v>89</v>
      </c>
      <c r="J32" s="11" t="s">
        <v>30</v>
      </c>
      <c r="K32" s="11">
        <v>3</v>
      </c>
      <c r="L32" s="11" t="s">
        <v>31</v>
      </c>
      <c r="M32" s="11" t="s">
        <v>594</v>
      </c>
      <c r="N32" s="11">
        <v>38</v>
      </c>
      <c r="O32" s="11" t="s">
        <v>33</v>
      </c>
      <c r="P32" s="11">
        <v>2500</v>
      </c>
      <c r="Q32" s="11" t="s">
        <v>91</v>
      </c>
      <c r="R32" s="11" t="s">
        <v>35</v>
      </c>
      <c r="S32" s="11"/>
      <c r="T32" s="11">
        <v>1</v>
      </c>
      <c r="U32" s="11" t="s">
        <v>595</v>
      </c>
      <c r="V32" s="11" t="s">
        <v>595</v>
      </c>
      <c r="W32" s="11" t="s">
        <v>596</v>
      </c>
      <c r="X32" s="11">
        <v>742148</v>
      </c>
      <c r="Y32" s="11" t="s">
        <v>320</v>
      </c>
      <c r="Z32" s="11" t="s">
        <v>40</v>
      </c>
      <c r="AA32" s="11" t="s">
        <v>500</v>
      </c>
      <c r="AB32" s="11" t="s">
        <v>42</v>
      </c>
      <c r="AC32" s="11" t="s">
        <v>341</v>
      </c>
      <c r="AD32" s="26" t="s">
        <v>44</v>
      </c>
      <c r="AE32" s="11">
        <v>78</v>
      </c>
      <c r="AF32" s="7">
        <v>58</v>
      </c>
      <c r="AG32" s="7">
        <v>75</v>
      </c>
      <c r="AH32" s="7">
        <v>79</v>
      </c>
      <c r="AI32" s="7">
        <v>68</v>
      </c>
      <c r="AJ32" s="7">
        <v>70</v>
      </c>
      <c r="AK32" s="7">
        <v>67</v>
      </c>
      <c r="AL32" s="7">
        <f t="shared" si="0"/>
        <v>495</v>
      </c>
      <c r="AM32" s="7">
        <f t="shared" si="1"/>
        <v>70.714285714285708</v>
      </c>
    </row>
    <row r="33" spans="1:40" ht="19.350000000000001" customHeight="1">
      <c r="A33" s="7">
        <v>28</v>
      </c>
      <c r="B33" s="9">
        <v>13457</v>
      </c>
      <c r="C33" s="20" t="s">
        <v>653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28"/>
      <c r="AE33" s="7">
        <v>91</v>
      </c>
      <c r="AF33" s="7">
        <v>64</v>
      </c>
      <c r="AG33" s="7">
        <v>43</v>
      </c>
      <c r="AH33" s="7">
        <v>63</v>
      </c>
      <c r="AI33" s="7">
        <v>60</v>
      </c>
      <c r="AJ33" s="7">
        <v>79</v>
      </c>
      <c r="AK33" s="7">
        <v>74</v>
      </c>
      <c r="AL33" s="7">
        <f t="shared" si="0"/>
        <v>474</v>
      </c>
      <c r="AM33" s="7">
        <f t="shared" si="1"/>
        <v>67.714285714285708</v>
      </c>
    </row>
    <row r="34" spans="1:40" ht="19.350000000000001" customHeight="1">
      <c r="A34" s="7">
        <v>29</v>
      </c>
      <c r="B34" s="4">
        <v>27137</v>
      </c>
      <c r="C34" s="11" t="s">
        <v>265</v>
      </c>
      <c r="D34" s="11"/>
      <c r="E34" s="11" t="s">
        <v>29</v>
      </c>
      <c r="F34" s="11"/>
      <c r="G34" s="11"/>
      <c r="H34" s="11">
        <v>9775249338</v>
      </c>
      <c r="I34" s="25">
        <v>37178</v>
      </c>
      <c r="J34" s="11" t="s">
        <v>30</v>
      </c>
      <c r="K34" s="11">
        <v>1</v>
      </c>
      <c r="L34" s="11" t="s">
        <v>31</v>
      </c>
      <c r="M34" s="11" t="s">
        <v>630</v>
      </c>
      <c r="N34" s="11">
        <v>76</v>
      </c>
      <c r="O34" s="11" t="s">
        <v>78</v>
      </c>
      <c r="P34" s="11">
        <v>3000</v>
      </c>
      <c r="Q34" s="11" t="s">
        <v>631</v>
      </c>
      <c r="R34" s="11" t="s">
        <v>35</v>
      </c>
      <c r="S34" s="11"/>
      <c r="T34" s="11">
        <v>0</v>
      </c>
      <c r="U34" s="11" t="s">
        <v>632</v>
      </c>
      <c r="V34" s="11" t="s">
        <v>633</v>
      </c>
      <c r="W34" s="11" t="s">
        <v>538</v>
      </c>
      <c r="X34" s="11">
        <v>743338</v>
      </c>
      <c r="Y34" s="11" t="s">
        <v>288</v>
      </c>
      <c r="Z34" s="11" t="s">
        <v>40</v>
      </c>
      <c r="AA34" s="11" t="s">
        <v>500</v>
      </c>
      <c r="AB34" s="11" t="s">
        <v>42</v>
      </c>
      <c r="AC34" s="11"/>
      <c r="AD34" s="26" t="s">
        <v>44</v>
      </c>
      <c r="AE34" s="11">
        <v>67</v>
      </c>
      <c r="AF34" s="7">
        <v>58</v>
      </c>
      <c r="AG34" s="7">
        <v>57</v>
      </c>
      <c r="AH34" s="7">
        <v>67</v>
      </c>
      <c r="AI34" s="7">
        <v>73</v>
      </c>
      <c r="AJ34" s="7">
        <v>48</v>
      </c>
      <c r="AK34" s="7">
        <v>74</v>
      </c>
      <c r="AL34" s="7">
        <f t="shared" si="0"/>
        <v>444</v>
      </c>
      <c r="AM34" s="7">
        <f t="shared" si="1"/>
        <v>63.428571428571431</v>
      </c>
    </row>
    <row r="35" spans="1:40" ht="19.350000000000001" customHeight="1">
      <c r="A35" s="7">
        <v>30</v>
      </c>
      <c r="B35" s="4">
        <v>27131</v>
      </c>
      <c r="C35" s="11" t="s">
        <v>627</v>
      </c>
      <c r="D35" s="11"/>
      <c r="E35" s="11" t="s">
        <v>29</v>
      </c>
      <c r="F35" s="11"/>
      <c r="G35" s="11"/>
      <c r="H35" s="11">
        <v>8159920763</v>
      </c>
      <c r="I35" s="25">
        <v>37522</v>
      </c>
      <c r="J35" s="11" t="s">
        <v>30</v>
      </c>
      <c r="K35" s="11">
        <v>1</v>
      </c>
      <c r="L35" s="11" t="s">
        <v>31</v>
      </c>
      <c r="M35" s="11" t="s">
        <v>628</v>
      </c>
      <c r="N35" s="11">
        <v>54</v>
      </c>
      <c r="O35" s="11" t="s">
        <v>33</v>
      </c>
      <c r="P35" s="11">
        <v>3000</v>
      </c>
      <c r="Q35" s="11" t="s">
        <v>629</v>
      </c>
      <c r="R35" s="11" t="s">
        <v>35</v>
      </c>
      <c r="S35" s="11"/>
      <c r="T35" s="11">
        <v>0</v>
      </c>
      <c r="U35" s="11" t="s">
        <v>411</v>
      </c>
      <c r="V35" s="11" t="s">
        <v>100</v>
      </c>
      <c r="W35" s="11" t="s">
        <v>412</v>
      </c>
      <c r="X35" s="11">
        <v>722164</v>
      </c>
      <c r="Y35" s="11" t="s">
        <v>59</v>
      </c>
      <c r="Z35" s="11" t="s">
        <v>40</v>
      </c>
      <c r="AA35" s="11" t="s">
        <v>500</v>
      </c>
      <c r="AB35" s="11" t="s">
        <v>42</v>
      </c>
      <c r="AC35" s="11"/>
      <c r="AD35" s="26" t="s">
        <v>44</v>
      </c>
      <c r="AE35" s="11">
        <v>65</v>
      </c>
      <c r="AF35" s="7">
        <v>54</v>
      </c>
      <c r="AG35" s="7">
        <v>39</v>
      </c>
      <c r="AH35" s="7">
        <v>62</v>
      </c>
      <c r="AI35" s="7">
        <v>44</v>
      </c>
      <c r="AJ35" s="7">
        <v>65</v>
      </c>
      <c r="AK35" s="7">
        <v>75</v>
      </c>
      <c r="AL35" s="7">
        <f t="shared" si="0"/>
        <v>404</v>
      </c>
      <c r="AM35" s="7">
        <f t="shared" si="1"/>
        <v>57.714285714285715</v>
      </c>
    </row>
    <row r="36" spans="1:40">
      <c r="A36" s="7">
        <v>31</v>
      </c>
      <c r="B36" s="9">
        <v>13462</v>
      </c>
      <c r="C36" s="20" t="s">
        <v>652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28"/>
      <c r="AE36" s="7">
        <v>67</v>
      </c>
      <c r="AF36" s="7">
        <v>51</v>
      </c>
      <c r="AG36" s="7">
        <v>30</v>
      </c>
      <c r="AH36" s="7">
        <v>58</v>
      </c>
      <c r="AI36" s="7">
        <v>54</v>
      </c>
      <c r="AJ36" s="7">
        <v>54</v>
      </c>
      <c r="AK36" s="7">
        <v>62</v>
      </c>
      <c r="AL36" s="7">
        <f t="shared" si="0"/>
        <v>376</v>
      </c>
      <c r="AM36" s="7">
        <f t="shared" si="1"/>
        <v>53.714285714285715</v>
      </c>
    </row>
    <row r="37" spans="1:40">
      <c r="A37" s="7">
        <v>32</v>
      </c>
      <c r="B37" s="4">
        <v>16875</v>
      </c>
      <c r="C37" s="11" t="s">
        <v>542</v>
      </c>
      <c r="D37" s="11"/>
      <c r="E37" s="11" t="s">
        <v>29</v>
      </c>
      <c r="F37" s="11"/>
      <c r="G37" s="11"/>
      <c r="H37" s="11">
        <v>9932568012</v>
      </c>
      <c r="I37" s="11" t="s">
        <v>89</v>
      </c>
      <c r="J37" s="11" t="s">
        <v>30</v>
      </c>
      <c r="K37" s="11">
        <v>1</v>
      </c>
      <c r="L37" s="11" t="s">
        <v>31</v>
      </c>
      <c r="M37" s="11" t="s">
        <v>543</v>
      </c>
      <c r="N37" s="11">
        <v>76</v>
      </c>
      <c r="O37" s="11" t="s">
        <v>174</v>
      </c>
      <c r="P37" s="11">
        <v>10000</v>
      </c>
      <c r="Q37" s="11" t="s">
        <v>544</v>
      </c>
      <c r="R37" s="11" t="s">
        <v>35</v>
      </c>
      <c r="S37" s="11"/>
      <c r="T37" s="11">
        <v>0</v>
      </c>
      <c r="U37" s="11" t="s">
        <v>545</v>
      </c>
      <c r="V37" s="11" t="s">
        <v>380</v>
      </c>
      <c r="W37" s="11" t="s">
        <v>58</v>
      </c>
      <c r="X37" s="11">
        <v>721305</v>
      </c>
      <c r="Y37" s="11" t="s">
        <v>59</v>
      </c>
      <c r="Z37" s="11" t="s">
        <v>40</v>
      </c>
      <c r="AA37" s="11" t="s">
        <v>500</v>
      </c>
      <c r="AB37" s="11" t="s">
        <v>42</v>
      </c>
      <c r="AC37" s="11" t="s">
        <v>200</v>
      </c>
      <c r="AD37" s="26" t="s">
        <v>149</v>
      </c>
      <c r="AE37" s="11">
        <v>52</v>
      </c>
      <c r="AF37" s="7">
        <v>43</v>
      </c>
      <c r="AG37" s="7">
        <v>24</v>
      </c>
      <c r="AH37" s="7">
        <v>35</v>
      </c>
      <c r="AI37" s="7">
        <v>35</v>
      </c>
      <c r="AJ37" s="7">
        <v>48</v>
      </c>
      <c r="AK37" s="7">
        <v>45</v>
      </c>
      <c r="AL37" s="7">
        <f t="shared" si="0"/>
        <v>282</v>
      </c>
      <c r="AM37" s="7">
        <f t="shared" si="1"/>
        <v>40.285714285714285</v>
      </c>
    </row>
    <row r="39" spans="1:40">
      <c r="C39" s="2" t="s">
        <v>691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>
        <f t="shared" ref="AE39:AM39" si="2">AE37+AE36+AE35+AE34+AE33+AE32+AE31+AE30+AE29+AE28+AE27+AE26+AE25+AE24+AE23+AE22+AE21+AE20+AE19+AE18+AE17+AE16+AE14+AE13+AE12+AE11+AE10+AE9+AE8+AE7+AE6</f>
        <v>2526</v>
      </c>
      <c r="AF39" s="2">
        <f t="shared" si="2"/>
        <v>2246</v>
      </c>
      <c r="AG39" s="2">
        <f t="shared" si="2"/>
        <v>2366</v>
      </c>
      <c r="AH39" s="2">
        <f t="shared" si="2"/>
        <v>2593</v>
      </c>
      <c r="AI39" s="2">
        <f t="shared" si="2"/>
        <v>2406</v>
      </c>
      <c r="AJ39" s="2">
        <f t="shared" si="2"/>
        <v>2372</v>
      </c>
      <c r="AK39" s="2">
        <f t="shared" si="2"/>
        <v>2568</v>
      </c>
      <c r="AL39" s="2">
        <f t="shared" si="2"/>
        <v>17077</v>
      </c>
      <c r="AM39" s="2">
        <f t="shared" si="2"/>
        <v>2439.5714285714289</v>
      </c>
    </row>
    <row r="40" spans="1:40">
      <c r="C40" s="2" t="s">
        <v>690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>
        <f>AE39/32</f>
        <v>78.9375</v>
      </c>
      <c r="AF40" s="2">
        <f t="shared" ref="AF40:AM40" si="3">AF39/32</f>
        <v>70.1875</v>
      </c>
      <c r="AG40" s="2">
        <f t="shared" si="3"/>
        <v>73.9375</v>
      </c>
      <c r="AH40" s="2">
        <f t="shared" si="3"/>
        <v>81.03125</v>
      </c>
      <c r="AI40" s="2">
        <f t="shared" si="3"/>
        <v>75.1875</v>
      </c>
      <c r="AJ40" s="2">
        <f t="shared" si="3"/>
        <v>74.125</v>
      </c>
      <c r="AK40" s="2">
        <f t="shared" si="3"/>
        <v>80.25</v>
      </c>
      <c r="AL40" s="2">
        <f t="shared" si="3"/>
        <v>533.65625</v>
      </c>
      <c r="AM40" s="2">
        <f t="shared" si="3"/>
        <v>76.236607142857153</v>
      </c>
    </row>
    <row r="41" spans="1:40">
      <c r="AK41" t="s">
        <v>683</v>
      </c>
    </row>
    <row r="42" spans="1:40">
      <c r="AK42" t="s">
        <v>684</v>
      </c>
    </row>
    <row r="46" spans="1:40" ht="20.25">
      <c r="B46" s="39" t="s">
        <v>695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</row>
    <row r="47" spans="1:40" ht="15.75">
      <c r="B47" s="40" t="s">
        <v>661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40" ht="18.75">
      <c r="B48" s="44" t="s">
        <v>696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</row>
    <row r="49" spans="2:43" ht="18.75">
      <c r="B49" s="41" t="s">
        <v>666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</row>
    <row r="51" spans="2:43">
      <c r="AE51" s="3" t="s">
        <v>670</v>
      </c>
      <c r="AF51" s="8" t="s">
        <v>671</v>
      </c>
      <c r="AG51" s="8" t="s">
        <v>673</v>
      </c>
      <c r="AH51" s="8" t="s">
        <v>681</v>
      </c>
      <c r="AI51" s="8" t="s">
        <v>682</v>
      </c>
      <c r="AJ51" s="8" t="s">
        <v>679</v>
      </c>
      <c r="AK51" s="36" t="s">
        <v>680</v>
      </c>
      <c r="AL51" s="37" t="s">
        <v>677</v>
      </c>
    </row>
    <row r="52" spans="2:43">
      <c r="AE52" s="2">
        <v>78.94</v>
      </c>
      <c r="AF52" s="2">
        <v>70.2</v>
      </c>
      <c r="AG52" s="2">
        <v>73.94</v>
      </c>
      <c r="AH52" s="2">
        <v>81.03</v>
      </c>
      <c r="AI52" s="2">
        <v>75.19</v>
      </c>
      <c r="AJ52" s="2">
        <v>74.13</v>
      </c>
      <c r="AK52" s="2">
        <v>80.3</v>
      </c>
      <c r="AL52" s="2">
        <v>76.239999999999995</v>
      </c>
    </row>
    <row r="55" spans="2:43">
      <c r="AQ55" s="2"/>
    </row>
  </sheetData>
  <sortState ref="B6:AM37">
    <sortCondition descending="1" ref="AM6:AM37"/>
  </sortState>
  <mergeCells count="8">
    <mergeCell ref="B47:AN47"/>
    <mergeCell ref="B48:AN48"/>
    <mergeCell ref="B49:AN49"/>
    <mergeCell ref="A1:AM1"/>
    <mergeCell ref="A2:AM2"/>
    <mergeCell ref="A3:AM3"/>
    <mergeCell ref="A4:AM4"/>
    <mergeCell ref="B46:AN46"/>
  </mergeCells>
  <hyperlinks>
    <hyperlink ref="B6"/>
    <hyperlink ref="B14"/>
    <hyperlink ref="B25"/>
    <hyperlink ref="B18"/>
    <hyperlink ref="B17"/>
    <hyperlink ref="B20"/>
    <hyperlink ref="B8"/>
    <hyperlink ref="B15"/>
    <hyperlink ref="B13"/>
    <hyperlink ref="B37"/>
    <hyperlink ref="B9"/>
    <hyperlink ref="B16"/>
    <hyperlink ref="B21"/>
    <hyperlink ref="B7"/>
    <hyperlink ref="B29"/>
    <hyperlink ref="B19"/>
    <hyperlink ref="B31"/>
    <hyperlink ref="B10"/>
    <hyperlink ref="B12"/>
    <hyperlink ref="B32"/>
    <hyperlink ref="B24"/>
    <hyperlink ref="B30"/>
    <hyperlink ref="B23"/>
    <hyperlink ref="B22"/>
    <hyperlink ref="B26"/>
    <hyperlink ref="B28"/>
    <hyperlink ref="B11"/>
    <hyperlink ref="B35"/>
    <hyperlink ref="B34"/>
    <hyperlink ref="B27"/>
  </hyperlinks>
  <pageMargins left="0.1875" right="8.3333333333333329E-2" top="0.26041666666666669" bottom="0.16666666666666666" header="0.3" footer="0.3"/>
  <pageSetup paperSize="9"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29"/>
  <sheetViews>
    <sheetView tabSelected="1" workbookViewId="0">
      <selection activeCell="AP11" sqref="AP11"/>
    </sheetView>
  </sheetViews>
  <sheetFormatPr defaultRowHeight="15"/>
  <cols>
    <col min="1" max="1" width="6.85546875" style="6" customWidth="1"/>
    <col min="2" max="2" width="8.28515625" style="15" customWidth="1"/>
    <col min="3" max="3" width="24.5703125" style="6" customWidth="1"/>
    <col min="4" max="4" width="14.85546875" hidden="1" customWidth="1"/>
    <col min="5" max="5" width="8.5703125" hidden="1" customWidth="1"/>
    <col min="6" max="6" width="4.140625" hidden="1" customWidth="1"/>
    <col min="7" max="7" width="6.5703125" hidden="1" customWidth="1"/>
    <col min="8" max="8" width="11" hidden="1" customWidth="1"/>
    <col min="9" max="9" width="10.7109375" hidden="1" customWidth="1"/>
    <col min="10" max="10" width="10.85546875" hidden="1" customWidth="1"/>
    <col min="11" max="11" width="5.42578125" hidden="1" customWidth="1"/>
    <col min="12" max="12" width="9.85546875" hidden="1" customWidth="1"/>
    <col min="13" max="13" width="26.140625" hidden="1" customWidth="1"/>
    <col min="14" max="14" width="10.140625" hidden="1" customWidth="1"/>
    <col min="15" max="15" width="20.85546875" hidden="1" customWidth="1"/>
    <col min="16" max="16" width="13.85546875" hidden="1" customWidth="1"/>
    <col min="17" max="17" width="23.42578125" hidden="1" customWidth="1"/>
    <col min="18" max="18" width="11.28515625" hidden="1" customWidth="1"/>
    <col min="19" max="19" width="19.85546875" hidden="1" customWidth="1"/>
    <col min="20" max="20" width="14.85546875" hidden="1" customWidth="1"/>
    <col min="21" max="21" width="18.42578125" hidden="1" customWidth="1"/>
    <col min="22" max="22" width="25.5703125" hidden="1" customWidth="1"/>
    <col min="23" max="23" width="18.5703125" hidden="1" customWidth="1"/>
    <col min="24" max="24" width="8.7109375" hidden="1" customWidth="1"/>
    <col min="25" max="25" width="16" hidden="1" customWidth="1"/>
    <col min="26" max="26" width="13.42578125" hidden="1" customWidth="1"/>
    <col min="27" max="27" width="5.42578125" hidden="1" customWidth="1"/>
    <col min="28" max="28" width="10.7109375" hidden="1" customWidth="1"/>
    <col min="29" max="29" width="15.28515625" hidden="1" customWidth="1"/>
    <col min="30" max="30" width="15.140625" hidden="1" customWidth="1"/>
    <col min="31" max="31" width="5.5703125" customWidth="1"/>
    <col min="32" max="32" width="5.85546875" customWidth="1"/>
    <col min="33" max="33" width="6.28515625" bestFit="1" customWidth="1"/>
    <col min="34" max="34" width="5.42578125" customWidth="1"/>
    <col min="35" max="37" width="6.140625" customWidth="1"/>
    <col min="38" max="38" width="7.140625" bestFit="1" customWidth="1"/>
    <col min="39" max="39" width="6" bestFit="1" customWidth="1"/>
  </cols>
  <sheetData>
    <row r="1" spans="1:40" ht="20.25">
      <c r="A1" s="39" t="s">
        <v>710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</row>
    <row r="2" spans="1:40" ht="15.75">
      <c r="A2" s="40" t="s">
        <v>709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1:40" ht="15.75">
      <c r="A3" s="45" t="s">
        <v>663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0" ht="18.75">
      <c r="A4" s="41" t="s">
        <v>665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</row>
    <row r="5" spans="1:40" ht="30">
      <c r="A5" s="10" t="s">
        <v>657</v>
      </c>
      <c r="B5" s="3" t="s">
        <v>654</v>
      </c>
      <c r="C5" s="3" t="s"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21"/>
      <c r="AE5" s="3" t="s">
        <v>707</v>
      </c>
      <c r="AF5" s="8" t="s">
        <v>706</v>
      </c>
      <c r="AG5" s="8" t="s">
        <v>705</v>
      </c>
      <c r="AH5" s="8" t="s">
        <v>704</v>
      </c>
      <c r="AI5" s="8" t="s">
        <v>703</v>
      </c>
      <c r="AJ5" s="8" t="s">
        <v>702</v>
      </c>
      <c r="AK5" s="22" t="s">
        <v>701</v>
      </c>
      <c r="AL5" s="8" t="s">
        <v>689</v>
      </c>
      <c r="AM5" s="8" t="s">
        <v>677</v>
      </c>
    </row>
    <row r="6" spans="1:40">
      <c r="A6" s="7">
        <v>1</v>
      </c>
      <c r="B6" s="7">
        <v>27724</v>
      </c>
      <c r="C6" s="38" t="s">
        <v>651</v>
      </c>
      <c r="D6" s="7">
        <v>81</v>
      </c>
      <c r="E6" s="7">
        <v>76</v>
      </c>
      <c r="F6" s="7">
        <v>90</v>
      </c>
      <c r="G6" s="7">
        <v>87</v>
      </c>
      <c r="H6" s="7">
        <v>85</v>
      </c>
      <c r="I6" s="7">
        <v>84</v>
      </c>
      <c r="J6" s="7">
        <v>87</v>
      </c>
      <c r="K6" s="7">
        <f t="shared" ref="K6:K29" si="0">SUM(D6:J6)</f>
        <v>590</v>
      </c>
      <c r="L6" s="7">
        <v>84.28</v>
      </c>
      <c r="AE6" s="7">
        <v>81</v>
      </c>
      <c r="AF6" s="7">
        <v>76</v>
      </c>
      <c r="AG6" s="7">
        <v>90</v>
      </c>
      <c r="AH6" s="7">
        <v>87</v>
      </c>
      <c r="AI6" s="7">
        <v>85</v>
      </c>
      <c r="AJ6" s="7">
        <v>84</v>
      </c>
      <c r="AK6" s="7">
        <v>87</v>
      </c>
      <c r="AL6" s="7">
        <f t="shared" ref="AL6:AL29" si="1">SUM(AE6:AK6)</f>
        <v>590</v>
      </c>
      <c r="AM6" s="7">
        <v>84.28</v>
      </c>
    </row>
    <row r="7" spans="1:40">
      <c r="A7" s="7">
        <v>2</v>
      </c>
      <c r="B7" s="7">
        <v>27370</v>
      </c>
      <c r="C7" s="38" t="s">
        <v>648</v>
      </c>
      <c r="D7" s="7">
        <v>83</v>
      </c>
      <c r="E7" s="7">
        <v>63</v>
      </c>
      <c r="F7" s="7">
        <v>71</v>
      </c>
      <c r="G7" s="7">
        <v>88</v>
      </c>
      <c r="H7" s="7">
        <v>84</v>
      </c>
      <c r="I7" s="7">
        <v>88</v>
      </c>
      <c r="J7" s="7">
        <v>88</v>
      </c>
      <c r="K7" s="7">
        <f t="shared" si="0"/>
        <v>565</v>
      </c>
      <c r="L7" s="7">
        <v>80.709999999999994</v>
      </c>
      <c r="AE7" s="7">
        <v>83</v>
      </c>
      <c r="AF7" s="7">
        <v>63</v>
      </c>
      <c r="AG7" s="7">
        <v>71</v>
      </c>
      <c r="AH7" s="7">
        <v>88</v>
      </c>
      <c r="AI7" s="7">
        <v>84</v>
      </c>
      <c r="AJ7" s="7">
        <v>88</v>
      </c>
      <c r="AK7" s="7">
        <v>88</v>
      </c>
      <c r="AL7" s="7">
        <f t="shared" si="1"/>
        <v>565</v>
      </c>
      <c r="AM7" s="7">
        <v>80.709999999999994</v>
      </c>
    </row>
    <row r="8" spans="1:40">
      <c r="A8" s="7">
        <v>3</v>
      </c>
      <c r="B8" s="7">
        <v>27444</v>
      </c>
      <c r="C8" s="38" t="s">
        <v>700</v>
      </c>
      <c r="D8" s="7">
        <v>74</v>
      </c>
      <c r="E8" s="7">
        <v>72</v>
      </c>
      <c r="F8" s="7">
        <v>74</v>
      </c>
      <c r="G8" s="7">
        <v>80</v>
      </c>
      <c r="H8" s="7">
        <v>80</v>
      </c>
      <c r="I8" s="7">
        <v>82</v>
      </c>
      <c r="J8" s="7">
        <v>77</v>
      </c>
      <c r="K8" s="7">
        <f t="shared" si="0"/>
        <v>539</v>
      </c>
      <c r="L8" s="7">
        <v>77</v>
      </c>
      <c r="AE8" s="7">
        <v>74</v>
      </c>
      <c r="AF8" s="7">
        <v>72</v>
      </c>
      <c r="AG8" s="7">
        <v>74</v>
      </c>
      <c r="AH8" s="7">
        <v>80</v>
      </c>
      <c r="AI8" s="7">
        <v>80</v>
      </c>
      <c r="AJ8" s="7">
        <v>82</v>
      </c>
      <c r="AK8" s="7">
        <v>77</v>
      </c>
      <c r="AL8" s="7">
        <f t="shared" si="1"/>
        <v>539</v>
      </c>
      <c r="AM8" s="7">
        <v>77</v>
      </c>
    </row>
    <row r="9" spans="1:40">
      <c r="A9" s="7">
        <v>4</v>
      </c>
      <c r="B9" s="7">
        <v>27171</v>
      </c>
      <c r="C9" s="38" t="s">
        <v>634</v>
      </c>
      <c r="D9" s="7">
        <v>72</v>
      </c>
      <c r="E9" s="7">
        <v>72</v>
      </c>
      <c r="F9" s="7">
        <v>92</v>
      </c>
      <c r="G9" s="7">
        <v>71</v>
      </c>
      <c r="H9" s="7">
        <v>79</v>
      </c>
      <c r="I9" s="7">
        <v>73</v>
      </c>
      <c r="J9" s="7">
        <v>73</v>
      </c>
      <c r="K9" s="7">
        <f t="shared" si="0"/>
        <v>532</v>
      </c>
      <c r="L9" s="7">
        <v>76</v>
      </c>
      <c r="AE9" s="7">
        <v>72</v>
      </c>
      <c r="AF9" s="7">
        <v>72</v>
      </c>
      <c r="AG9" s="7">
        <v>92</v>
      </c>
      <c r="AH9" s="7">
        <v>71</v>
      </c>
      <c r="AI9" s="7">
        <v>79</v>
      </c>
      <c r="AJ9" s="7">
        <v>73</v>
      </c>
      <c r="AK9" s="7">
        <v>73</v>
      </c>
      <c r="AL9" s="7">
        <f t="shared" si="1"/>
        <v>532</v>
      </c>
      <c r="AM9" s="7">
        <v>76</v>
      </c>
    </row>
    <row r="10" spans="1:40">
      <c r="A10" s="7">
        <v>5</v>
      </c>
      <c r="B10" s="7">
        <v>27416</v>
      </c>
      <c r="C10" s="38" t="s">
        <v>649</v>
      </c>
      <c r="D10" s="7">
        <v>78</v>
      </c>
      <c r="E10" s="7">
        <v>75</v>
      </c>
      <c r="F10" s="7">
        <v>81</v>
      </c>
      <c r="G10" s="7">
        <v>72</v>
      </c>
      <c r="H10" s="7">
        <v>74</v>
      </c>
      <c r="I10" s="7">
        <v>70</v>
      </c>
      <c r="J10" s="7">
        <v>80</v>
      </c>
      <c r="K10" s="7">
        <f t="shared" si="0"/>
        <v>530</v>
      </c>
      <c r="L10" s="7">
        <v>75.709999999999994</v>
      </c>
      <c r="AE10" s="7">
        <v>78</v>
      </c>
      <c r="AF10" s="7">
        <v>75</v>
      </c>
      <c r="AG10" s="7">
        <v>81</v>
      </c>
      <c r="AH10" s="7">
        <v>72</v>
      </c>
      <c r="AI10" s="7">
        <v>74</v>
      </c>
      <c r="AJ10" s="7">
        <v>70</v>
      </c>
      <c r="AK10" s="7">
        <v>80</v>
      </c>
      <c r="AL10" s="7">
        <f t="shared" si="1"/>
        <v>530</v>
      </c>
      <c r="AM10" s="7">
        <v>75.709999999999994</v>
      </c>
    </row>
    <row r="11" spans="1:40">
      <c r="A11" s="7">
        <v>6</v>
      </c>
      <c r="B11" s="7">
        <v>27195</v>
      </c>
      <c r="C11" s="38" t="s">
        <v>636</v>
      </c>
      <c r="D11" s="7">
        <v>75</v>
      </c>
      <c r="E11" s="7">
        <v>68</v>
      </c>
      <c r="F11" s="7">
        <v>67</v>
      </c>
      <c r="G11" s="7">
        <v>74</v>
      </c>
      <c r="H11" s="7">
        <v>59</v>
      </c>
      <c r="I11" s="7">
        <v>82</v>
      </c>
      <c r="J11" s="7">
        <v>88</v>
      </c>
      <c r="K11" s="7">
        <f t="shared" si="0"/>
        <v>513</v>
      </c>
      <c r="L11" s="7">
        <v>73.28</v>
      </c>
      <c r="AE11" s="7">
        <v>75</v>
      </c>
      <c r="AF11" s="7">
        <v>68</v>
      </c>
      <c r="AG11" s="7">
        <v>67</v>
      </c>
      <c r="AH11" s="7">
        <v>74</v>
      </c>
      <c r="AI11" s="7">
        <v>59</v>
      </c>
      <c r="AJ11" s="7">
        <v>82</v>
      </c>
      <c r="AK11" s="7">
        <v>88</v>
      </c>
      <c r="AL11" s="7">
        <f t="shared" si="1"/>
        <v>513</v>
      </c>
      <c r="AM11" s="7">
        <v>73.28</v>
      </c>
    </row>
    <row r="12" spans="1:40">
      <c r="A12" s="7">
        <v>7</v>
      </c>
      <c r="B12" s="7">
        <v>27122</v>
      </c>
      <c r="C12" s="38" t="s">
        <v>626</v>
      </c>
      <c r="D12" s="7">
        <v>57</v>
      </c>
      <c r="E12" s="7">
        <v>64</v>
      </c>
      <c r="F12" s="7">
        <v>81</v>
      </c>
      <c r="G12" s="7">
        <v>71</v>
      </c>
      <c r="H12" s="7">
        <v>71</v>
      </c>
      <c r="I12" s="7">
        <v>65</v>
      </c>
      <c r="J12" s="7">
        <v>82</v>
      </c>
      <c r="K12" s="7">
        <f t="shared" si="0"/>
        <v>491</v>
      </c>
      <c r="L12" s="7">
        <v>70.14</v>
      </c>
      <c r="AE12" s="7">
        <v>57</v>
      </c>
      <c r="AF12" s="7">
        <v>64</v>
      </c>
      <c r="AG12" s="7">
        <v>81</v>
      </c>
      <c r="AH12" s="7">
        <v>71</v>
      </c>
      <c r="AI12" s="7">
        <v>71</v>
      </c>
      <c r="AJ12" s="7">
        <v>65</v>
      </c>
      <c r="AK12" s="7">
        <v>82</v>
      </c>
      <c r="AL12" s="7">
        <f t="shared" si="1"/>
        <v>491</v>
      </c>
      <c r="AM12" s="7">
        <v>70.14</v>
      </c>
    </row>
    <row r="13" spans="1:40">
      <c r="A13" s="7">
        <v>8</v>
      </c>
      <c r="B13" s="7">
        <v>27292</v>
      </c>
      <c r="C13" s="38" t="s">
        <v>647</v>
      </c>
      <c r="D13" s="7">
        <v>68</v>
      </c>
      <c r="E13" s="7">
        <v>81</v>
      </c>
      <c r="F13" s="7">
        <v>54</v>
      </c>
      <c r="G13" s="7">
        <v>51</v>
      </c>
      <c r="H13" s="7">
        <v>57</v>
      </c>
      <c r="I13" s="7">
        <v>73</v>
      </c>
      <c r="J13" s="7">
        <v>73</v>
      </c>
      <c r="K13" s="7">
        <f t="shared" si="0"/>
        <v>457</v>
      </c>
      <c r="L13" s="7">
        <v>65.28</v>
      </c>
      <c r="AE13" s="7">
        <v>68</v>
      </c>
      <c r="AF13" s="7">
        <v>81</v>
      </c>
      <c r="AG13" s="7">
        <v>54</v>
      </c>
      <c r="AH13" s="7">
        <v>51</v>
      </c>
      <c r="AI13" s="7">
        <v>57</v>
      </c>
      <c r="AJ13" s="7">
        <v>73</v>
      </c>
      <c r="AK13" s="7">
        <v>73</v>
      </c>
      <c r="AL13" s="7">
        <f t="shared" si="1"/>
        <v>457</v>
      </c>
      <c r="AM13" s="7">
        <v>65.28</v>
      </c>
    </row>
    <row r="14" spans="1:40">
      <c r="A14" s="7">
        <v>9</v>
      </c>
      <c r="B14" s="7">
        <v>27218</v>
      </c>
      <c r="C14" s="38" t="s">
        <v>638</v>
      </c>
      <c r="D14" s="7">
        <v>64</v>
      </c>
      <c r="E14" s="7">
        <v>60</v>
      </c>
      <c r="F14" s="7">
        <v>72</v>
      </c>
      <c r="G14" s="7">
        <v>64</v>
      </c>
      <c r="H14" s="7">
        <v>64</v>
      </c>
      <c r="I14" s="7">
        <v>63</v>
      </c>
      <c r="J14" s="7">
        <v>68</v>
      </c>
      <c r="K14" s="7">
        <f t="shared" si="0"/>
        <v>455</v>
      </c>
      <c r="L14" s="7">
        <v>65</v>
      </c>
      <c r="AE14" s="7">
        <v>64</v>
      </c>
      <c r="AF14" s="7">
        <v>60</v>
      </c>
      <c r="AG14" s="7">
        <v>72</v>
      </c>
      <c r="AH14" s="7">
        <v>64</v>
      </c>
      <c r="AI14" s="7">
        <v>64</v>
      </c>
      <c r="AJ14" s="7">
        <v>63</v>
      </c>
      <c r="AK14" s="7">
        <v>68</v>
      </c>
      <c r="AL14" s="7">
        <f t="shared" si="1"/>
        <v>455</v>
      </c>
      <c r="AM14" s="7">
        <v>65</v>
      </c>
    </row>
    <row r="15" spans="1:40">
      <c r="A15" s="7">
        <v>10</v>
      </c>
      <c r="B15" s="7">
        <v>26271</v>
      </c>
      <c r="C15" s="38" t="s">
        <v>592</v>
      </c>
      <c r="D15" s="7">
        <v>64</v>
      </c>
      <c r="E15" s="7">
        <v>52</v>
      </c>
      <c r="F15" s="7">
        <v>95</v>
      </c>
      <c r="G15" s="7">
        <v>45</v>
      </c>
      <c r="H15" s="7">
        <v>57</v>
      </c>
      <c r="I15" s="7">
        <v>63</v>
      </c>
      <c r="J15" s="7">
        <v>64</v>
      </c>
      <c r="K15" s="7">
        <f t="shared" si="0"/>
        <v>440</v>
      </c>
      <c r="L15" s="7">
        <v>62.85</v>
      </c>
      <c r="AE15" s="7">
        <v>64</v>
      </c>
      <c r="AF15" s="7">
        <v>52</v>
      </c>
      <c r="AG15" s="7">
        <v>95</v>
      </c>
      <c r="AH15" s="7">
        <v>45</v>
      </c>
      <c r="AI15" s="7">
        <v>57</v>
      </c>
      <c r="AJ15" s="7">
        <v>63</v>
      </c>
      <c r="AK15" s="7">
        <v>64</v>
      </c>
      <c r="AL15" s="7">
        <f t="shared" si="1"/>
        <v>440</v>
      </c>
      <c r="AM15" s="7">
        <v>62.85</v>
      </c>
    </row>
    <row r="16" spans="1:40">
      <c r="A16" s="7">
        <v>11</v>
      </c>
      <c r="B16" s="7">
        <v>27269</v>
      </c>
      <c r="C16" s="38" t="s">
        <v>699</v>
      </c>
      <c r="D16" s="7">
        <v>58</v>
      </c>
      <c r="E16" s="7">
        <v>70</v>
      </c>
      <c r="F16" s="7">
        <v>43</v>
      </c>
      <c r="G16" s="7">
        <v>58</v>
      </c>
      <c r="H16" s="7">
        <v>66</v>
      </c>
      <c r="I16" s="7">
        <v>68</v>
      </c>
      <c r="J16" s="7">
        <v>76</v>
      </c>
      <c r="K16" s="7">
        <f t="shared" si="0"/>
        <v>439</v>
      </c>
      <c r="L16" s="7">
        <v>62.71</v>
      </c>
      <c r="AE16" s="7">
        <v>58</v>
      </c>
      <c r="AF16" s="7">
        <v>70</v>
      </c>
      <c r="AG16" s="7">
        <v>43</v>
      </c>
      <c r="AH16" s="7">
        <v>58</v>
      </c>
      <c r="AI16" s="7">
        <v>66</v>
      </c>
      <c r="AJ16" s="7">
        <v>68</v>
      </c>
      <c r="AK16" s="7">
        <v>76</v>
      </c>
      <c r="AL16" s="7">
        <f t="shared" si="1"/>
        <v>439</v>
      </c>
      <c r="AM16" s="7">
        <v>62.71</v>
      </c>
    </row>
    <row r="17" spans="1:39">
      <c r="A17" s="7">
        <v>12</v>
      </c>
      <c r="B17" s="7">
        <v>23874</v>
      </c>
      <c r="C17" s="38" t="s">
        <v>591</v>
      </c>
      <c r="D17" s="7">
        <v>68</v>
      </c>
      <c r="E17" s="7">
        <v>65</v>
      </c>
      <c r="F17" s="7">
        <v>60</v>
      </c>
      <c r="G17" s="7">
        <v>61</v>
      </c>
      <c r="H17" s="7">
        <v>47</v>
      </c>
      <c r="I17" s="7">
        <v>67</v>
      </c>
      <c r="J17" s="7">
        <v>68</v>
      </c>
      <c r="K17" s="7">
        <f t="shared" si="0"/>
        <v>436</v>
      </c>
      <c r="L17" s="7">
        <v>62.28</v>
      </c>
      <c r="AE17" s="7">
        <v>68</v>
      </c>
      <c r="AF17" s="7">
        <v>65</v>
      </c>
      <c r="AG17" s="7">
        <v>60</v>
      </c>
      <c r="AH17" s="7">
        <v>61</v>
      </c>
      <c r="AI17" s="7">
        <v>47</v>
      </c>
      <c r="AJ17" s="7">
        <v>67</v>
      </c>
      <c r="AK17" s="7">
        <v>68</v>
      </c>
      <c r="AL17" s="7">
        <f t="shared" si="1"/>
        <v>436</v>
      </c>
      <c r="AM17" s="7">
        <v>62.28</v>
      </c>
    </row>
    <row r="18" spans="1:39">
      <c r="A18" s="7">
        <v>13</v>
      </c>
      <c r="B18" s="7">
        <v>27276</v>
      </c>
      <c r="C18" s="38" t="s">
        <v>641</v>
      </c>
      <c r="D18" s="7">
        <v>61</v>
      </c>
      <c r="E18" s="7">
        <v>66</v>
      </c>
      <c r="F18" s="7">
        <v>57</v>
      </c>
      <c r="G18" s="7">
        <v>54</v>
      </c>
      <c r="H18" s="7">
        <v>53</v>
      </c>
      <c r="I18" s="7">
        <v>55</v>
      </c>
      <c r="J18" s="7">
        <v>68</v>
      </c>
      <c r="K18" s="7">
        <f t="shared" si="0"/>
        <v>414</v>
      </c>
      <c r="L18" s="7">
        <v>59.14</v>
      </c>
      <c r="AE18" s="7">
        <v>61</v>
      </c>
      <c r="AF18" s="7">
        <v>66</v>
      </c>
      <c r="AG18" s="7">
        <v>57</v>
      </c>
      <c r="AH18" s="7">
        <v>54</v>
      </c>
      <c r="AI18" s="7">
        <v>53</v>
      </c>
      <c r="AJ18" s="7">
        <v>55</v>
      </c>
      <c r="AK18" s="7">
        <v>68</v>
      </c>
      <c r="AL18" s="7">
        <f t="shared" si="1"/>
        <v>414</v>
      </c>
      <c r="AM18" s="7">
        <v>59.14</v>
      </c>
    </row>
    <row r="19" spans="1:39">
      <c r="A19" s="7">
        <v>14</v>
      </c>
      <c r="B19" s="7">
        <v>27205</v>
      </c>
      <c r="C19" s="38" t="s">
        <v>637</v>
      </c>
      <c r="D19" s="7">
        <v>69</v>
      </c>
      <c r="E19" s="7">
        <v>45</v>
      </c>
      <c r="F19" s="7">
        <v>70</v>
      </c>
      <c r="G19" s="7">
        <v>46</v>
      </c>
      <c r="H19" s="7">
        <v>41</v>
      </c>
      <c r="I19" s="7">
        <v>73</v>
      </c>
      <c r="J19" s="7">
        <v>49</v>
      </c>
      <c r="K19" s="7">
        <f t="shared" si="0"/>
        <v>393</v>
      </c>
      <c r="L19" s="7">
        <v>56.14</v>
      </c>
      <c r="AE19" s="7">
        <v>69</v>
      </c>
      <c r="AF19" s="7">
        <v>45</v>
      </c>
      <c r="AG19" s="7">
        <v>70</v>
      </c>
      <c r="AH19" s="7">
        <v>46</v>
      </c>
      <c r="AI19" s="7">
        <v>41</v>
      </c>
      <c r="AJ19" s="7">
        <v>73</v>
      </c>
      <c r="AK19" s="7">
        <v>49</v>
      </c>
      <c r="AL19" s="7">
        <f t="shared" si="1"/>
        <v>393</v>
      </c>
      <c r="AM19" s="7">
        <v>56.14</v>
      </c>
    </row>
    <row r="20" spans="1:39">
      <c r="A20" s="7">
        <v>15</v>
      </c>
      <c r="B20" s="7">
        <v>27262</v>
      </c>
      <c r="C20" s="38" t="s">
        <v>640</v>
      </c>
      <c r="D20" s="7">
        <v>63</v>
      </c>
      <c r="E20" s="7">
        <v>66</v>
      </c>
      <c r="F20" s="7">
        <v>35</v>
      </c>
      <c r="G20" s="7">
        <v>43</v>
      </c>
      <c r="H20" s="7">
        <v>40</v>
      </c>
      <c r="I20" s="7">
        <v>59</v>
      </c>
      <c r="J20" s="7">
        <v>84</v>
      </c>
      <c r="K20" s="7">
        <f t="shared" si="0"/>
        <v>390</v>
      </c>
      <c r="L20" s="7">
        <v>55.71</v>
      </c>
      <c r="AE20" s="7">
        <v>63</v>
      </c>
      <c r="AF20" s="7">
        <v>66</v>
      </c>
      <c r="AG20" s="7">
        <v>35</v>
      </c>
      <c r="AH20" s="7">
        <v>43</v>
      </c>
      <c r="AI20" s="7">
        <v>40</v>
      </c>
      <c r="AJ20" s="7">
        <v>59</v>
      </c>
      <c r="AK20" s="7">
        <v>84</v>
      </c>
      <c r="AL20" s="7">
        <f t="shared" si="1"/>
        <v>390</v>
      </c>
      <c r="AM20" s="7">
        <v>55.71</v>
      </c>
    </row>
    <row r="21" spans="1:39">
      <c r="A21" s="7">
        <v>16</v>
      </c>
      <c r="B21" s="7">
        <v>27177</v>
      </c>
      <c r="C21" s="38" t="s">
        <v>698</v>
      </c>
      <c r="D21" s="7">
        <v>71</v>
      </c>
      <c r="E21" s="7">
        <v>45</v>
      </c>
      <c r="F21" s="7">
        <v>39</v>
      </c>
      <c r="G21" s="7">
        <v>43</v>
      </c>
      <c r="H21" s="7">
        <v>45</v>
      </c>
      <c r="I21" s="7">
        <v>77</v>
      </c>
      <c r="J21" s="7">
        <v>68</v>
      </c>
      <c r="K21" s="7">
        <f t="shared" si="0"/>
        <v>388</v>
      </c>
      <c r="L21" s="7">
        <v>55.42</v>
      </c>
      <c r="AE21" s="7">
        <v>71</v>
      </c>
      <c r="AF21" s="7">
        <v>45</v>
      </c>
      <c r="AG21" s="7">
        <v>39</v>
      </c>
      <c r="AH21" s="7">
        <v>43</v>
      </c>
      <c r="AI21" s="7">
        <v>45</v>
      </c>
      <c r="AJ21" s="7">
        <v>77</v>
      </c>
      <c r="AK21" s="7">
        <v>68</v>
      </c>
      <c r="AL21" s="7">
        <f t="shared" si="1"/>
        <v>388</v>
      </c>
      <c r="AM21" s="7">
        <v>55.42</v>
      </c>
    </row>
    <row r="22" spans="1:39">
      <c r="A22" s="7">
        <v>17</v>
      </c>
      <c r="B22" s="7">
        <v>26272</v>
      </c>
      <c r="C22" s="38" t="s">
        <v>697</v>
      </c>
      <c r="D22" s="7">
        <v>62</v>
      </c>
      <c r="E22" s="7">
        <v>45</v>
      </c>
      <c r="F22" s="7">
        <v>52</v>
      </c>
      <c r="G22" s="7">
        <v>50</v>
      </c>
      <c r="H22" s="7">
        <v>48</v>
      </c>
      <c r="I22" s="7">
        <v>62</v>
      </c>
      <c r="J22" s="7">
        <v>67</v>
      </c>
      <c r="K22" s="7">
        <f t="shared" si="0"/>
        <v>386</v>
      </c>
      <c r="L22" s="7">
        <v>55.14</v>
      </c>
      <c r="AE22" s="7">
        <v>62</v>
      </c>
      <c r="AF22" s="7">
        <v>45</v>
      </c>
      <c r="AG22" s="7">
        <v>52</v>
      </c>
      <c r="AH22" s="7">
        <v>50</v>
      </c>
      <c r="AI22" s="7">
        <v>48</v>
      </c>
      <c r="AJ22" s="7">
        <v>62</v>
      </c>
      <c r="AK22" s="7">
        <v>67</v>
      </c>
      <c r="AL22" s="7">
        <f t="shared" si="1"/>
        <v>386</v>
      </c>
      <c r="AM22" s="7">
        <v>55.14</v>
      </c>
    </row>
    <row r="23" spans="1:39">
      <c r="A23" s="7">
        <v>18</v>
      </c>
      <c r="B23" s="7">
        <v>28132</v>
      </c>
      <c r="C23" s="38" t="s">
        <v>686</v>
      </c>
      <c r="D23" s="7">
        <v>61</v>
      </c>
      <c r="E23" s="7">
        <v>56</v>
      </c>
      <c r="F23" s="7">
        <v>39</v>
      </c>
      <c r="G23" s="7">
        <v>57</v>
      </c>
      <c r="H23" s="7">
        <v>42</v>
      </c>
      <c r="I23" s="7">
        <v>58</v>
      </c>
      <c r="J23" s="7">
        <v>66</v>
      </c>
      <c r="K23" s="7">
        <f t="shared" si="0"/>
        <v>379</v>
      </c>
      <c r="L23" s="7">
        <v>54.14</v>
      </c>
      <c r="AE23" s="7">
        <v>61</v>
      </c>
      <c r="AF23" s="7">
        <v>56</v>
      </c>
      <c r="AG23" s="7">
        <v>39</v>
      </c>
      <c r="AH23" s="7">
        <v>57</v>
      </c>
      <c r="AI23" s="7">
        <v>42</v>
      </c>
      <c r="AJ23" s="7">
        <v>58</v>
      </c>
      <c r="AK23" s="7">
        <v>66</v>
      </c>
      <c r="AL23" s="7">
        <f t="shared" si="1"/>
        <v>379</v>
      </c>
      <c r="AM23" s="7">
        <v>54.14</v>
      </c>
    </row>
    <row r="24" spans="1:39">
      <c r="A24" s="7">
        <v>19</v>
      </c>
      <c r="B24" s="7">
        <v>27237</v>
      </c>
      <c r="C24" s="38" t="s">
        <v>639</v>
      </c>
      <c r="D24" s="7">
        <v>68</v>
      </c>
      <c r="E24" s="7">
        <v>53</v>
      </c>
      <c r="F24" s="7">
        <v>39</v>
      </c>
      <c r="G24" s="7">
        <v>41</v>
      </c>
      <c r="H24" s="7">
        <v>52</v>
      </c>
      <c r="I24" s="7">
        <v>49</v>
      </c>
      <c r="J24" s="7">
        <v>64</v>
      </c>
      <c r="K24" s="7">
        <f t="shared" si="0"/>
        <v>366</v>
      </c>
      <c r="L24" s="7">
        <v>52.28</v>
      </c>
      <c r="AE24" s="7">
        <v>68</v>
      </c>
      <c r="AF24" s="7">
        <v>53</v>
      </c>
      <c r="AG24" s="7">
        <v>39</v>
      </c>
      <c r="AH24" s="7">
        <v>41</v>
      </c>
      <c r="AI24" s="7">
        <v>52</v>
      </c>
      <c r="AJ24" s="7">
        <v>49</v>
      </c>
      <c r="AK24" s="7">
        <v>64</v>
      </c>
      <c r="AL24" s="7">
        <f t="shared" si="1"/>
        <v>366</v>
      </c>
      <c r="AM24" s="7">
        <v>52.28</v>
      </c>
    </row>
    <row r="25" spans="1:39">
      <c r="A25" s="7">
        <v>20</v>
      </c>
      <c r="B25" s="7">
        <v>27513</v>
      </c>
      <c r="C25" s="38" t="s">
        <v>650</v>
      </c>
      <c r="D25" s="7">
        <v>57</v>
      </c>
      <c r="E25" s="7">
        <v>40</v>
      </c>
      <c r="F25" s="7">
        <v>39</v>
      </c>
      <c r="G25" s="7">
        <v>42</v>
      </c>
      <c r="H25" s="7">
        <v>41</v>
      </c>
      <c r="I25" s="7">
        <v>49</v>
      </c>
      <c r="J25" s="7">
        <v>60</v>
      </c>
      <c r="K25" s="7">
        <f t="shared" si="0"/>
        <v>328</v>
      </c>
      <c r="L25" s="7">
        <v>46.85</v>
      </c>
      <c r="AE25" s="7">
        <v>57</v>
      </c>
      <c r="AF25" s="7">
        <v>40</v>
      </c>
      <c r="AG25" s="7">
        <v>39</v>
      </c>
      <c r="AH25" s="7">
        <v>42</v>
      </c>
      <c r="AI25" s="7">
        <v>41</v>
      </c>
      <c r="AJ25" s="7">
        <v>49</v>
      </c>
      <c r="AK25" s="7">
        <v>60</v>
      </c>
      <c r="AL25" s="7">
        <f t="shared" si="1"/>
        <v>328</v>
      </c>
      <c r="AM25" s="7">
        <v>46.85</v>
      </c>
    </row>
    <row r="26" spans="1:39">
      <c r="A26" s="7">
        <v>21</v>
      </c>
      <c r="B26" s="7">
        <v>27186</v>
      </c>
      <c r="C26" s="38" t="s">
        <v>635</v>
      </c>
      <c r="D26" s="7">
        <v>57</v>
      </c>
      <c r="E26" s="7">
        <v>55</v>
      </c>
      <c r="F26" s="7">
        <v>41</v>
      </c>
      <c r="G26" s="7">
        <v>36</v>
      </c>
      <c r="H26" s="7">
        <v>37</v>
      </c>
      <c r="I26" s="7">
        <v>47</v>
      </c>
      <c r="J26" s="7">
        <v>51</v>
      </c>
      <c r="K26" s="7">
        <f t="shared" si="0"/>
        <v>324</v>
      </c>
      <c r="L26" s="7">
        <v>46.28</v>
      </c>
      <c r="AE26" s="7">
        <v>57</v>
      </c>
      <c r="AF26" s="7">
        <v>55</v>
      </c>
      <c r="AG26" s="7">
        <v>41</v>
      </c>
      <c r="AH26" s="7">
        <v>36</v>
      </c>
      <c r="AI26" s="7">
        <v>37</v>
      </c>
      <c r="AJ26" s="7">
        <v>47</v>
      </c>
      <c r="AK26" s="7">
        <v>51</v>
      </c>
      <c r="AL26" s="7">
        <f t="shared" si="1"/>
        <v>324</v>
      </c>
      <c r="AM26" s="7">
        <v>46.28</v>
      </c>
    </row>
    <row r="27" spans="1:39">
      <c r="A27" s="7">
        <v>22</v>
      </c>
      <c r="B27" s="7">
        <v>27162</v>
      </c>
      <c r="C27" s="38" t="s">
        <v>685</v>
      </c>
      <c r="D27" s="7">
        <v>60</v>
      </c>
      <c r="E27" s="7">
        <v>35</v>
      </c>
      <c r="F27" s="7">
        <v>25</v>
      </c>
      <c r="G27" s="7">
        <v>53</v>
      </c>
      <c r="H27" s="7">
        <v>34</v>
      </c>
      <c r="I27" s="7">
        <v>33</v>
      </c>
      <c r="J27" s="7">
        <v>60</v>
      </c>
      <c r="K27" s="7">
        <f t="shared" si="0"/>
        <v>300</v>
      </c>
      <c r="L27" s="7">
        <v>42.85</v>
      </c>
      <c r="AE27" s="7">
        <v>60</v>
      </c>
      <c r="AF27" s="7">
        <v>35</v>
      </c>
      <c r="AG27" s="7">
        <v>25</v>
      </c>
      <c r="AH27" s="7">
        <v>53</v>
      </c>
      <c r="AI27" s="7">
        <v>34</v>
      </c>
      <c r="AJ27" s="7">
        <v>33</v>
      </c>
      <c r="AK27" s="7">
        <v>60</v>
      </c>
      <c r="AL27" s="7">
        <f t="shared" si="1"/>
        <v>300</v>
      </c>
      <c r="AM27" s="7">
        <v>42.85</v>
      </c>
    </row>
    <row r="28" spans="1:39">
      <c r="A28" s="7">
        <v>23</v>
      </c>
      <c r="B28" s="7">
        <v>27284</v>
      </c>
      <c r="C28" s="38" t="s">
        <v>646</v>
      </c>
      <c r="D28" s="7">
        <v>67</v>
      </c>
      <c r="E28" s="7">
        <v>51</v>
      </c>
      <c r="F28" s="7">
        <v>22</v>
      </c>
      <c r="G28" s="7">
        <v>30</v>
      </c>
      <c r="H28" s="7">
        <v>36</v>
      </c>
      <c r="I28" s="7">
        <v>38</v>
      </c>
      <c r="J28" s="7">
        <v>51</v>
      </c>
      <c r="K28" s="7">
        <f t="shared" si="0"/>
        <v>295</v>
      </c>
      <c r="L28" s="7">
        <v>42.14</v>
      </c>
      <c r="AE28" s="7">
        <v>67</v>
      </c>
      <c r="AF28" s="7">
        <v>51</v>
      </c>
      <c r="AG28" s="7">
        <v>22</v>
      </c>
      <c r="AH28" s="7">
        <v>30</v>
      </c>
      <c r="AI28" s="7">
        <v>36</v>
      </c>
      <c r="AJ28" s="7">
        <v>38</v>
      </c>
      <c r="AK28" s="7">
        <v>51</v>
      </c>
      <c r="AL28" s="7">
        <f t="shared" si="1"/>
        <v>295</v>
      </c>
      <c r="AM28" s="7">
        <v>42.14</v>
      </c>
    </row>
    <row r="29" spans="1:39">
      <c r="A29" s="7">
        <v>24</v>
      </c>
      <c r="B29" s="7">
        <v>30444</v>
      </c>
      <c r="C29" s="38" t="s">
        <v>687</v>
      </c>
      <c r="D29" s="7">
        <v>41</v>
      </c>
      <c r="E29" s="7">
        <v>41</v>
      </c>
      <c r="F29" s="7">
        <v>25</v>
      </c>
      <c r="G29" s="7">
        <v>32</v>
      </c>
      <c r="H29" s="7">
        <v>29</v>
      </c>
      <c r="I29" s="7">
        <v>48</v>
      </c>
      <c r="J29" s="7">
        <v>51</v>
      </c>
      <c r="K29" s="7">
        <f t="shared" si="0"/>
        <v>267</v>
      </c>
      <c r="L29" s="7">
        <v>38.14</v>
      </c>
      <c r="AE29" s="7">
        <v>41</v>
      </c>
      <c r="AF29" s="7">
        <v>41</v>
      </c>
      <c r="AG29" s="7">
        <v>25</v>
      </c>
      <c r="AH29" s="7">
        <v>32</v>
      </c>
      <c r="AI29" s="7">
        <v>29</v>
      </c>
      <c r="AJ29" s="7">
        <v>48</v>
      </c>
      <c r="AK29" s="7">
        <v>51</v>
      </c>
      <c r="AL29" s="7">
        <f t="shared" si="1"/>
        <v>267</v>
      </c>
      <c r="AM29" s="7">
        <v>38.14</v>
      </c>
    </row>
  </sheetData>
  <sortState ref="A6:AM29">
    <sortCondition descending="1" ref="AM6:AM29"/>
  </sortState>
  <mergeCells count="4">
    <mergeCell ref="A1:AN1"/>
    <mergeCell ref="A2:AN2"/>
    <mergeCell ref="A3:AN3"/>
    <mergeCell ref="A4:AN4"/>
  </mergeCells>
  <pageMargins left="0.25" right="8.3333333333333329E-2" top="0.26041666666666669" bottom="0.16666666666666666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V(BOYS)</vt:lpstr>
      <vt:lpstr>VI BOYS</vt:lpstr>
      <vt:lpstr>VII(BOYS)</vt:lpstr>
      <vt:lpstr>VIII(BOYS)</vt:lpstr>
      <vt:lpstr>IX  (BOYS)</vt:lpstr>
      <vt:lpstr>IX (GIRLS)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mahabbat</dc:creator>
  <cp:lastModifiedBy>mahabbat</cp:lastModifiedBy>
  <cp:lastPrinted>2017-12-20T05:07:36Z</cp:lastPrinted>
  <dcterms:created xsi:type="dcterms:W3CDTF">2017-01-14T07:15:21Z</dcterms:created>
  <dcterms:modified xsi:type="dcterms:W3CDTF">2017-12-20T12:57:44Z</dcterms:modified>
</cp:coreProperties>
</file>